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5576" windowHeight="12240" tabRatio="865"/>
  </bookViews>
  <sheets>
    <sheet name="Introduction" sheetId="1" r:id="rId1"/>
    <sheet name="1 - Entering data" sheetId="2" r:id="rId2"/>
    <sheet name="2 - Fill handle" sheetId="3" r:id="rId3"/>
    <sheet name="3 - Paste special" sheetId="4" r:id="rId4"/>
    <sheet name="4 - Dates" sheetId="9" r:id="rId5"/>
    <sheet name="5 - Text" sheetId="10" r:id="rId6"/>
    <sheet name="6 - Text to columns" sheetId="14" r:id="rId7"/>
    <sheet name="7 - Tables" sheetId="11" r:id="rId8"/>
    <sheet name="8 - INDEX MATCH" sheetId="12" r:id="rId9"/>
    <sheet name="9 - PivotTables 1" sheetId="15" r:id="rId10"/>
    <sheet name="10 - PivotTables 2" sheetId="17" r:id="rId11"/>
    <sheet name="FoodSales data" sheetId="16" r:id="rId12"/>
    <sheet name="Dropdowns data" sheetId="22" state="hidden" r:id="rId13"/>
  </sheets>
  <calcPr calcId="145621" concurrentCalc="0"/>
</workbook>
</file>

<file path=xl/calcChain.xml><?xml version="1.0" encoding="utf-8"?>
<calcChain xmlns="http://schemas.openxmlformats.org/spreadsheetml/2006/main">
  <c r="H16" i="11" l="1"/>
  <c r="F16" i="11"/>
  <c r="H15" i="11"/>
  <c r="F15" i="11"/>
  <c r="H14" i="11"/>
  <c r="F14" i="11"/>
  <c r="H13" i="11"/>
  <c r="F13" i="11"/>
  <c r="H12" i="11"/>
  <c r="F12" i="11"/>
  <c r="H11" i="11"/>
  <c r="F11" i="11"/>
  <c r="H10" i="11"/>
  <c r="F10" i="11"/>
  <c r="H9" i="11"/>
  <c r="F9" i="11"/>
  <c r="H8" i="11"/>
  <c r="F8" i="11"/>
  <c r="H7" i="11"/>
  <c r="F7" i="11"/>
  <c r="H6" i="11"/>
  <c r="F6" i="11"/>
  <c r="E31" i="12"/>
  <c r="J9" i="12"/>
  <c r="J10" i="12"/>
  <c r="J11" i="12"/>
  <c r="J12" i="12"/>
  <c r="C31" i="12"/>
  <c r="C26" i="12"/>
  <c r="C28" i="12"/>
  <c r="C29" i="12"/>
  <c r="J13" i="12"/>
  <c r="J14" i="12"/>
  <c r="J15" i="12"/>
  <c r="J16" i="12"/>
  <c r="J17" i="12"/>
  <c r="J18" i="12"/>
  <c r="J19" i="12"/>
  <c r="H19" i="12"/>
  <c r="F19" i="12"/>
  <c r="H18" i="12"/>
  <c r="F18" i="12"/>
  <c r="H17" i="12"/>
  <c r="F17" i="12"/>
  <c r="H16" i="12"/>
  <c r="F16" i="12"/>
  <c r="H15" i="12"/>
  <c r="F15" i="12"/>
  <c r="H14" i="12"/>
  <c r="F14" i="12"/>
  <c r="H13" i="12"/>
  <c r="F13" i="12"/>
  <c r="H12" i="12"/>
  <c r="F12" i="12"/>
  <c r="H11" i="12"/>
  <c r="F11" i="12"/>
  <c r="H10" i="12"/>
  <c r="F10" i="12"/>
  <c r="H9" i="12"/>
  <c r="F9" i="12"/>
  <c r="C29" i="10"/>
  <c r="D29" i="10"/>
  <c r="E29" i="10"/>
  <c r="F29" i="10"/>
  <c r="C28" i="10"/>
  <c r="D28" i="10"/>
  <c r="E28" i="10"/>
  <c r="F28" i="10"/>
  <c r="C27" i="10"/>
  <c r="D27" i="10"/>
  <c r="E27" i="10"/>
  <c r="F27" i="10"/>
  <c r="C26" i="10"/>
  <c r="D26" i="10"/>
  <c r="E26" i="10"/>
  <c r="F26" i="10"/>
  <c r="C25" i="10"/>
  <c r="D25" i="10"/>
  <c r="E25" i="10"/>
  <c r="F25" i="10"/>
  <c r="G26" i="10"/>
  <c r="G27" i="10"/>
  <c r="G28" i="10"/>
  <c r="G29" i="10"/>
  <c r="G25" i="10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26" i="9"/>
  <c r="D26" i="9"/>
  <c r="K26" i="4"/>
  <c r="K27" i="4"/>
  <c r="K28" i="4"/>
  <c r="K29" i="4"/>
  <c r="F18" i="4"/>
  <c r="F17" i="4"/>
  <c r="F16" i="4"/>
  <c r="F15" i="4"/>
  <c r="F14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D32" i="3"/>
  <c r="F32" i="3"/>
</calcChain>
</file>

<file path=xl/sharedStrings.xml><?xml version="1.0" encoding="utf-8"?>
<sst xmlns="http://schemas.openxmlformats.org/spreadsheetml/2006/main" count="2699" uniqueCount="236">
  <si>
    <t>Presenter:</t>
  </si>
  <si>
    <t>David Lyford-Smith</t>
  </si>
  <si>
    <t>(BDO LLP)</t>
  </si>
  <si>
    <t>Welcome to Excel Tip of the Week Live!</t>
  </si>
  <si>
    <t>Contents:</t>
  </si>
  <si>
    <t>Entering data into a spreadsheet is the essential basis of how we start using one.</t>
  </si>
  <si>
    <t>There are a lot of useful keyboard shortcuts and other tricks we can use to make this easier.</t>
  </si>
  <si>
    <t>All about the Fill Handle</t>
  </si>
  <si>
    <t>Tab navigation</t>
  </si>
  <si>
    <t>First name</t>
  </si>
  <si>
    <t>Surname</t>
  </si>
  <si>
    <t>Superhero identity</t>
  </si>
  <si>
    <t>Location</t>
  </si>
  <si>
    <t>Hal</t>
  </si>
  <si>
    <t>Jordan</t>
  </si>
  <si>
    <t>Green Lantern</t>
  </si>
  <si>
    <t>Coast City</t>
  </si>
  <si>
    <t>Pasting shortcuts</t>
  </si>
  <si>
    <t>Ctrl + C / V</t>
  </si>
  <si>
    <t>Well known copy + past shortcuts</t>
  </si>
  <si>
    <t>Ctrl + D</t>
  </si>
  <si>
    <t>Ctrl + X / V</t>
  </si>
  <si>
    <t>Cut and paste</t>
  </si>
  <si>
    <t>Lesser known "copy from above" shortcut - replicates the content of the cell just above</t>
  </si>
  <si>
    <t>Alt + down arrow</t>
  </si>
  <si>
    <t>Pick from a list of suggested inputs (populated based on location)</t>
  </si>
  <si>
    <t>Filling multiple cells at once with Ctrl+Enter</t>
  </si>
  <si>
    <t>ZERG</t>
  </si>
  <si>
    <t>You can type and fill an area by:</t>
  </si>
  <si>
    <t>1) Selecting the area</t>
  </si>
  <si>
    <t>2) Typing into one cell</t>
  </si>
  <si>
    <t>3) Finishing with Ctrl+Enter instead of just Enter</t>
  </si>
  <si>
    <t>Shortcuts and ideas for entering data</t>
  </si>
  <si>
    <t>The fill handle is the black box that appears at the bottom right of a cell.</t>
  </si>
  <si>
    <t>It can be used for quick copying and pasting of data, formulas, or formats.</t>
  </si>
  <si>
    <t>Generally you can drag the handle to fill in a given direction.</t>
  </si>
  <si>
    <t>Alternatively, you can select a whole row/column and then replicate the whole thing as one.</t>
  </si>
  <si>
    <t>Select a few cells that make up a sequence and the Fill handle will not just copy, but will continue the pattern.</t>
  </si>
  <si>
    <t>Monday</t>
  </si>
  <si>
    <t>January</t>
  </si>
  <si>
    <t>Company 1</t>
  </si>
  <si>
    <t>1 year(s)</t>
  </si>
  <si>
    <t>A menu appears after filling that you can use to select exactly how you want the fill to behave.</t>
  </si>
  <si>
    <t>When filling isn't practical or doesn't get what you want, instead you may wish to paste special.</t>
  </si>
  <si>
    <t>Paste special lets you control finely what happens with the data you paste.</t>
  </si>
  <si>
    <t>Playing with paste special</t>
  </si>
  <si>
    <t>You can even use this to rearrange a table, to copy formats, or to quickly apply mathematical operations to numbers.</t>
  </si>
  <si>
    <t>Paste values</t>
  </si>
  <si>
    <t>You can use Paste Values to replace formulas with cells that just contain the outcome of those formulas.</t>
  </si>
  <si>
    <t>NB: You should think carefully about doing this.  Removing formulas can make reviewing or replicating your work much harder.</t>
  </si>
  <si>
    <t>Paste values can be found on the dropdown from the Paste icon on the Home menu; or on the right-click menu; or via keyboard shortcuts under Ctrl+Alt+V.</t>
  </si>
  <si>
    <t>Paste transpose</t>
  </si>
  <si>
    <t>One of the Past Special options is Transpose.  This lets you flip around the copied cells so that rows becomes columns and visa versa.</t>
  </si>
  <si>
    <t>A</t>
  </si>
  <si>
    <t>B</t>
  </si>
  <si>
    <t>C</t>
  </si>
  <si>
    <t>D</t>
  </si>
  <si>
    <t>E</t>
  </si>
  <si>
    <t>This even will amend formulas you copy to flip those around as well.</t>
  </si>
  <si>
    <t>Paste operations</t>
  </si>
  <si>
    <t>If you copy a cell with a number on it, and paste special it over a range with the appropriate option, you can add/subtract/multiply/divide the range by that number.</t>
  </si>
  <si>
    <t>You can use this to e.g. change presentation size or invert signs.</t>
  </si>
  <si>
    <t>Format painter</t>
  </si>
  <si>
    <t>You can use this to copy formats from one region to another.</t>
  </si>
  <si>
    <t>A Date with destiny</t>
  </si>
  <si>
    <t>Dates are something we work with in real life all the time.</t>
  </si>
  <si>
    <t>There are a bunch of date-related formulas in Excel that can help you with generating what you need.</t>
  </si>
  <si>
    <t>=TODAY()</t>
  </si>
  <si>
    <t>Shows the current date (updated in real time)</t>
  </si>
  <si>
    <t>=EDATE(start date,months)</t>
  </si>
  <si>
    <t>=reference +1</t>
  </si>
  <si>
    <t>You can move forward/backward from a given date by just adding and subtracting from it.</t>
  </si>
  <si>
    <t>=reference1 - reference2</t>
  </si>
  <si>
    <t>You can find out how many days lie between two dates by just subtracting one from the other.</t>
  </si>
  <si>
    <t>Feed in a starting date and a number N, and this will show the equivalent date N months later.</t>
  </si>
  <si>
    <t>=EOMONTH(start date,months)</t>
  </si>
  <si>
    <t>Shows the month-end date for the month that is N months after the starting date.  Usually used with N=0.</t>
  </si>
  <si>
    <t>=DATE(year,month,day)</t>
  </si>
  <si>
    <t>Lets you make a date by formula.  You can't type e.g. 26/06/2014 into a formula because Excel thinks that's "26 divided by 6 divided by 2,014".</t>
  </si>
  <si>
    <t>=NETWORKDAYS(start date,end date,(holidays if you want them))</t>
  </si>
  <si>
    <t>Shows the number of working days between two dates.</t>
  </si>
  <si>
    <t>=WORKDAY(start date,days,(holidays if you want them))</t>
  </si>
  <si>
    <t>Shows the date that's N working days before/after the starting date.</t>
  </si>
  <si>
    <t>Sneaky combinations of these can perform very useful operations.</t>
  </si>
  <si>
    <t>e.g.: Payday is the 28th of the month, or if the 28th is at a weekend, the last working day before the 28th.</t>
  </si>
  <si>
    <t>Date of the 29th</t>
  </si>
  <si>
    <t>Previous working day</t>
  </si>
  <si>
    <t>Transforming text</t>
  </si>
  <si>
    <t>Very often we need to take an output from some other program and then work with it in Excel.</t>
  </si>
  <si>
    <t>Frequently, outputs from CSV files or other sources aren't in the ideal format for work in Excel.</t>
  </si>
  <si>
    <t>Having a grasp of the text-editing functions can help us change things to better fit our needs.</t>
  </si>
  <si>
    <t>=LEFT(reference,number)</t>
  </si>
  <si>
    <t>Take the first N characters from a string of text</t>
  </si>
  <si>
    <t>=RIGHT(reference,number)</t>
  </si>
  <si>
    <t>Take the last N characters from a string of text</t>
  </si>
  <si>
    <t>=MID(reference,number1,number2)</t>
  </si>
  <si>
    <t>Starting with character N1, take the next N2 characters</t>
  </si>
  <si>
    <t>=LEN(reference)</t>
  </si>
  <si>
    <t>Return the number of characters in a string of text</t>
  </si>
  <si>
    <t>=SEARCH(search text,reference)</t>
  </si>
  <si>
    <t>Find the specified text within the reference, and return its position</t>
  </si>
  <si>
    <t>=reference1 &amp; reference 2</t>
  </si>
  <si>
    <t>Conjoin two or more pieces of text</t>
  </si>
  <si>
    <t>=VALUE(reference / other text formula)</t>
  </si>
  <si>
    <t>Convert text that looks like a number into a number</t>
  </si>
  <si>
    <t>=SUBSTITUTE(reference,old,new)</t>
  </si>
  <si>
    <t>Replace each instance of the "old" text with the "new" text</t>
  </si>
  <si>
    <t>Again, clever combinations can be used.</t>
  </si>
  <si>
    <t>Badly-formatted numbers</t>
  </si>
  <si>
    <t>?263,21  1000</t>
  </si>
  <si>
    <t>?41,79  1000</t>
  </si>
  <si>
    <t>?45,48  2000</t>
  </si>
  <si>
    <t>?799,99  1000</t>
  </si>
  <si>
    <t>How long is the number part?</t>
  </si>
  <si>
    <t>?1265,65  4000</t>
  </si>
  <si>
    <t>Number part</t>
  </si>
  <si>
    <t>Switch , to .</t>
  </si>
  <si>
    <t>Convert to a number</t>
  </si>
  <si>
    <t>All in one</t>
  </si>
  <si>
    <t>The future is bright, the future is Tables</t>
  </si>
  <si>
    <t>Added in Excel 2007, Tables are now a cornerstone of how Excel interacts with data.</t>
  </si>
  <si>
    <t>They add flexibility and power to any data.</t>
  </si>
  <si>
    <t>Item</t>
  </si>
  <si>
    <t>Cost</t>
  </si>
  <si>
    <t>Stock</t>
  </si>
  <si>
    <t>Best before</t>
  </si>
  <si>
    <t>Apple</t>
  </si>
  <si>
    <t>Warehouse A</t>
  </si>
  <si>
    <t>Warehouse B</t>
  </si>
  <si>
    <t>Banana</t>
  </si>
  <si>
    <t>Warehouse D</t>
  </si>
  <si>
    <t>Cherry</t>
  </si>
  <si>
    <t>Warehouse C</t>
  </si>
  <si>
    <t>Fig</t>
  </si>
  <si>
    <t>Gooseberry</t>
  </si>
  <si>
    <t>Expiry risk date</t>
  </si>
  <si>
    <t>Elderberry</t>
  </si>
  <si>
    <t>Date</t>
  </si>
  <si>
    <t>Total</t>
  </si>
  <si>
    <t>Structured formulas use the name of a table and automatically adapt to new data when it's added.</t>
  </si>
  <si>
    <t>SUM</t>
  </si>
  <si>
    <t>Nearest expiry risk date</t>
  </si>
  <si>
    <t>=SUM(Fruit[Total])</t>
  </si>
  <si>
    <t>=MIN(Fruit[Expiry risk date])</t>
  </si>
  <si>
    <t>Like VLOOKUP, only better</t>
  </si>
  <si>
    <t>Many of us use the ubiquitous VLOOKUP formula to take data from a table.</t>
  </si>
  <si>
    <t>INDEX MATCH is a better tool for achieving that same goal.</t>
  </si>
  <si>
    <t>If you don't know VLOOKUP, the point is to make a function that can find a search term in a table, then output some other value from that table.</t>
  </si>
  <si>
    <t>INDEX MATCH hook</t>
  </si>
  <si>
    <t>FRUIT:</t>
  </si>
  <si>
    <t>WAREHOUSE:</t>
  </si>
  <si>
    <t>Search term:</t>
  </si>
  <si>
    <t>MATCH:</t>
  </si>
  <si>
    <t>INDEX:</t>
  </si>
  <si>
    <t>All at once:</t>
  </si>
  <si>
    <t>Match finds out which position in the hook column the search term is found</t>
  </si>
  <si>
    <t>Index find the corresponding item in the output column, in this case the Stock column</t>
  </si>
  <si>
    <t>Take it to columns</t>
  </si>
  <si>
    <t>Another feature of Excel that can be used for badly formatted text is the Text to Columns feature.</t>
  </si>
  <si>
    <t>This lets you split a column of text into several columns, based on simple rules, without the need for formulas.</t>
  </si>
  <si>
    <t>It's particularly useful in adapting data from CSV or Notepad formats.</t>
  </si>
  <si>
    <t>Vendor:Date:Amount due:Amount paid:Amount outstanding</t>
  </si>
  <si>
    <t>Umbrella Corp:07/09/2013:3959:1815:2144</t>
  </si>
  <si>
    <t>LexCorp:01/08/2013:5294:3634:1660</t>
  </si>
  <si>
    <t>Black Mesa:30/12/2013:6569:5483:1086</t>
  </si>
  <si>
    <t>Aperture Science:24/12/2013:9353:5614:3739</t>
  </si>
  <si>
    <t>Mishima Zaibatsu:23/03/2013:8542:4338:4204</t>
  </si>
  <si>
    <t>All you need to do is identify what character (e.g. a comma or semicolon) is used to separate fields, then run the Text to Columns wizard from the Data tab.</t>
  </si>
  <si>
    <t>Ctrl + '</t>
  </si>
  <si>
    <t>Same as above, but doesn't copy formatting.</t>
  </si>
  <si>
    <t>It's used both to make a quick reference on larger table, and to automate pulling e.g. comparative number or exchange rates.</t>
  </si>
  <si>
    <t>For this we'll need to specify which fruit item we want and which warehouse we want.  Only taking both fields together do we get a unique identifier.</t>
  </si>
  <si>
    <t>Note for VLOOKUP fans - why is INDEX MATCH better?</t>
  </si>
  <si>
    <t>1 - INDEX MATCH doesn't require the search column to be at the far left of the table</t>
  </si>
  <si>
    <t>2 - INDEX MATCH doesn't require you to count columns laboriously for the "col index num" input</t>
  </si>
  <si>
    <t>3 - INDEX MATCH doesn't break when you insert a column into the search table</t>
  </si>
  <si>
    <t>4 - INDEX MATCH calculates quicker than VLOOKUP (important when working with large numbers of lookups)</t>
  </si>
  <si>
    <t>If the cell you want to fill is positioned next to a column of non-empty cells, you can double click the Fill handle to quickly fill for the height of the column.</t>
  </si>
  <si>
    <t>Potato Chips</t>
  </si>
  <si>
    <t>Snacks</t>
  </si>
  <si>
    <t>3082</t>
  </si>
  <si>
    <t>Philadelphia</t>
  </si>
  <si>
    <t>East</t>
  </si>
  <si>
    <t>Carrot</t>
  </si>
  <si>
    <t>Bars</t>
  </si>
  <si>
    <t>3659</t>
  </si>
  <si>
    <t>San Diego</t>
  </si>
  <si>
    <t>West</t>
  </si>
  <si>
    <t>Chocolate Chip</t>
  </si>
  <si>
    <t>Cookies</t>
  </si>
  <si>
    <t>3000</t>
  </si>
  <si>
    <t>Boston</t>
  </si>
  <si>
    <t>3036</t>
  </si>
  <si>
    <t>New York</t>
  </si>
  <si>
    <t>Arrowroot</t>
  </si>
  <si>
    <t>3090</t>
  </si>
  <si>
    <t>3062</t>
  </si>
  <si>
    <t>Los Angeles</t>
  </si>
  <si>
    <t>Oatmeal Raisin</t>
  </si>
  <si>
    <t>Bran</t>
  </si>
  <si>
    <t>Whole Wheat</t>
  </si>
  <si>
    <t>Crackers</t>
  </si>
  <si>
    <t>Saltines</t>
  </si>
  <si>
    <t>Pretzels</t>
  </si>
  <si>
    <t>Cheese</t>
  </si>
  <si>
    <t>TotalPrice</t>
  </si>
  <si>
    <t>Quantity</t>
  </si>
  <si>
    <t>Product</t>
  </si>
  <si>
    <t>Category</t>
  </si>
  <si>
    <t>Store</t>
  </si>
  <si>
    <t>City</t>
  </si>
  <si>
    <t>Region</t>
  </si>
  <si>
    <t>OrderDate</t>
  </si>
  <si>
    <t>FoodSales data</t>
  </si>
  <si>
    <t>Sample date for the Pivots (taken from contextures.com)</t>
  </si>
  <si>
    <t>A PivotTable is an automatic summary of a larger table.  Making a Pivot is easy and the results are powerful.</t>
  </si>
  <si>
    <t>PivotTables can be made from the Insert Ribbon.</t>
  </si>
  <si>
    <t>Some useful basics:</t>
  </si>
  <si>
    <t>PivotTables summarise the original information, but can't affect the content of the original table directly</t>
  </si>
  <si>
    <t>PivotTables can be designed easily by dragging and dropping fields into the desired locations</t>
  </si>
  <si>
    <t>The type of summary calculation used in a PivotTable can be changed by right clicking the field in the design menu and picking "Value Field Settings"</t>
  </si>
  <si>
    <t>More detail can be seen on a value in a PivotTable with a simple double click</t>
  </si>
  <si>
    <t>All filtering for a PivotTable is done from the row/column menu</t>
  </si>
  <si>
    <t>Pivot, pivot</t>
  </si>
  <si>
    <t>You put a formula in, you take a formula out</t>
  </si>
  <si>
    <t>Date fields can be easily grouped</t>
  </si>
  <si>
    <t>Simple charts can be made on a Pivot (or indeed any data) using F11</t>
  </si>
  <si>
    <t>Formulas can be combined with PivotTables in a couple of interesting ways.</t>
  </si>
  <si>
    <t>Adding a formula to a PivotTable</t>
  </si>
  <si>
    <t>Sometimes we might deal with a Pivot where we want to add a calculation in.  For example, the source data might have a "Debit" column and a "Credit" column, but we just want a single "NET" column.</t>
  </si>
  <si>
    <t>Slicers can be used in Excel 2010 or later to create a dashboard-style appearance.</t>
  </si>
  <si>
    <t>Rather than adding a field to the original table, we can just add the calculation directly into the Pivot as a Calculated Field.</t>
  </si>
  <si>
    <t>Making a formula that points at a PivotTable</t>
  </si>
  <si>
    <t>The GETPIVOTDATA formula can be used to pull information out of a PivotTable.</t>
  </si>
  <si>
    <t>Whilst the formula can be tricky to write from scratch, it's easier to get Excel to generate one for you by clicking on a particular cell in the Pivot, then amend it as appropriate.</t>
  </si>
  <si>
    <t>Total orders: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</si>
</sst>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_-#,##0\ ;\(#,##0\);\–"/>
    <numFmt numFmtId="165" formatCode="[$$-409]#,##0.00"/>
    <numFmt numFmtId="166" formatCode="_-[$$-409]* #,##0.00_ ;_-[$$-409]* \-#,##0.00\ ;_-[$$-409]* &quot;-&quot;??_ ;_-@_ "/>
    <numFmt numFmtId="167" formatCode="ddd\ m/d/yyyy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  <scheme val="minor"/>
    </font>
    <font>
      <u/>
      <sz val="11"/>
      <color theme="10"/>
      <name val="Arial Narrow"/>
      <family val="2"/>
    </font>
    <font>
      <u/>
      <sz val="11"/>
      <color indexed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horizontal="left" indent="1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4" borderId="0"/>
  </cellStyleXfs>
  <cellXfs count="32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0" fillId="3" borderId="0" xfId="0" applyNumberFormat="1" applyFill="1"/>
    <xf numFmtId="164" fontId="0" fillId="2" borderId="0" xfId="0" applyNumberFormat="1" applyFill="1"/>
    <xf numFmtId="0" fontId="3" fillId="0" borderId="0" xfId="0" applyFont="1"/>
    <xf numFmtId="0" fontId="0" fillId="0" borderId="1" xfId="0" applyBorder="1"/>
    <xf numFmtId="44" fontId="0" fillId="0" borderId="0" xfId="1" applyFont="1"/>
    <xf numFmtId="44" fontId="0" fillId="2" borderId="0" xfId="1" applyFont="1" applyFill="1"/>
    <xf numFmtId="0" fontId="0" fillId="0" borderId="0" xfId="0" quotePrefix="1"/>
    <xf numFmtId="14" fontId="0" fillId="0" borderId="0" xfId="0" applyNumberFormat="1"/>
    <xf numFmtId="14" fontId="0" fillId="0" borderId="0" xfId="0" quotePrefix="1" applyNumberFormat="1"/>
    <xf numFmtId="0" fontId="0" fillId="0" borderId="0" xfId="0" applyNumberFormat="1"/>
    <xf numFmtId="14" fontId="3" fillId="0" borderId="0" xfId="0" applyNumberFormat="1" applyFont="1"/>
    <xf numFmtId="44" fontId="2" fillId="0" borderId="0" xfId="1" applyFont="1"/>
    <xf numFmtId="164" fontId="0" fillId="0" borderId="0" xfId="0" applyNumberFormat="1" applyAlignment="1">
      <alignment horizontal="right"/>
    </xf>
    <xf numFmtId="0" fontId="0" fillId="0" borderId="0" xfId="0" applyFont="1" applyFill="1" applyBorder="1"/>
    <xf numFmtId="165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/>
    <xf numFmtId="14" fontId="0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166" fontId="0" fillId="0" borderId="0" xfId="0" quotePrefix="1" applyNumberFormat="1"/>
    <xf numFmtId="164" fontId="3" fillId="0" borderId="0" xfId="0" applyNumberFormat="1" applyFont="1"/>
    <xf numFmtId="0" fontId="5" fillId="0" borderId="0" xfId="2"/>
    <xf numFmtId="167" fontId="5" fillId="0" borderId="0" xfId="2" applyNumberFormat="1"/>
    <xf numFmtId="166" fontId="5" fillId="0" borderId="0" xfId="2" applyNumberFormat="1"/>
    <xf numFmtId="14" fontId="5" fillId="0" borderId="0" xfId="2" applyNumberFormat="1"/>
    <xf numFmtId="0" fontId="0" fillId="0" borderId="0" xfId="0" applyAlignment="1">
      <alignment horizontal="right"/>
    </xf>
    <xf numFmtId="166" fontId="0" fillId="0" borderId="0" xfId="0" applyNumberFormat="1"/>
    <xf numFmtId="166" fontId="2" fillId="0" borderId="0" xfId="0" applyNumberFormat="1" applyFont="1"/>
  </cellXfs>
  <cellStyles count="12">
    <cellStyle name="Ctx_Hyperlink" xfId="3"/>
    <cellStyle name="Currency" xfId="1" builtinId="4"/>
    <cellStyle name="Hyperlink 2" xfId="4"/>
    <cellStyle name="Hyperlink 2 2" xfId="5"/>
    <cellStyle name="Normal" xfId="0" builtinId="0"/>
    <cellStyle name="Normal 2" xfId="2"/>
    <cellStyle name="Normal 2 2" xfId="6"/>
    <cellStyle name="Normal 2 3" xfId="7"/>
    <cellStyle name="Normal 2 3 2" xfId="8"/>
    <cellStyle name="Normal 3" xfId="9"/>
    <cellStyle name="Normal 4" xfId="10"/>
    <cellStyle name="YELLOW" xfId="11"/>
  </cellStyles>
  <dxfs count="2">
    <dxf>
      <numFmt numFmtId="166" formatCode="_-[$$-409]* #,##0.00_ ;_-[$$-409]* \-#,##0.00\ ;_-[$$-409]* &quot;-&quot;??_ ;_-@_ 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Sales_Data" displayName="Sales_Data" ref="A1:H486" totalsRowShown="0">
  <autoFilter ref="A1:H486"/>
  <sortState ref="A2:H486">
    <sortCondition ref="A486"/>
  </sortState>
  <tableColumns count="8">
    <tableColumn id="1" name="OrderDate" dataDxfId="1"/>
    <tableColumn id="2" name="Region"/>
    <tableColumn id="3" name="City"/>
    <tableColumn id="4" name="Store"/>
    <tableColumn id="5" name="Category"/>
    <tableColumn id="6" name="Product"/>
    <tableColumn id="7" name="Quantity"/>
    <tableColumn id="14" name="TotalPrice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zoomScale="150" zoomScaleNormal="150" workbookViewId="0">
      <selection activeCell="B2" sqref="B2"/>
    </sheetView>
  </sheetViews>
  <sheetFormatPr defaultRowHeight="13.2" x14ac:dyDescent="0.25"/>
  <sheetData>
    <row r="2" spans="2:5" x14ac:dyDescent="0.25">
      <c r="B2" t="s">
        <v>3</v>
      </c>
    </row>
    <row r="4" spans="2:5" x14ac:dyDescent="0.25">
      <c r="B4" t="s">
        <v>0</v>
      </c>
      <c r="C4" t="s">
        <v>1</v>
      </c>
      <c r="E4" t="s">
        <v>2</v>
      </c>
    </row>
    <row r="6" spans="2:5" x14ac:dyDescent="0.25">
      <c r="B6" t="s">
        <v>4</v>
      </c>
      <c r="C6">
        <v>1</v>
      </c>
      <c r="D6" t="s">
        <v>32</v>
      </c>
    </row>
    <row r="7" spans="2:5" x14ac:dyDescent="0.25">
      <c r="C7">
        <v>2</v>
      </c>
      <c r="D7" t="s">
        <v>7</v>
      </c>
    </row>
    <row r="8" spans="2:5" x14ac:dyDescent="0.25">
      <c r="C8">
        <v>3</v>
      </c>
      <c r="D8" t="s">
        <v>45</v>
      </c>
    </row>
    <row r="9" spans="2:5" x14ac:dyDescent="0.25">
      <c r="C9">
        <v>4</v>
      </c>
      <c r="D9" t="s">
        <v>64</v>
      </c>
    </row>
    <row r="10" spans="2:5" x14ac:dyDescent="0.25">
      <c r="C10">
        <v>5</v>
      </c>
      <c r="D10" t="s">
        <v>87</v>
      </c>
    </row>
    <row r="11" spans="2:5" x14ac:dyDescent="0.25">
      <c r="C11">
        <v>6</v>
      </c>
      <c r="D11" t="s">
        <v>157</v>
      </c>
    </row>
    <row r="12" spans="2:5" x14ac:dyDescent="0.25">
      <c r="C12">
        <v>7</v>
      </c>
      <c r="D12" t="s">
        <v>119</v>
      </c>
    </row>
    <row r="13" spans="2:5" x14ac:dyDescent="0.25">
      <c r="C13">
        <v>8</v>
      </c>
      <c r="D13" t="s">
        <v>144</v>
      </c>
    </row>
    <row r="14" spans="2:5" x14ac:dyDescent="0.25">
      <c r="C14">
        <v>9</v>
      </c>
      <c r="D14" t="s">
        <v>223</v>
      </c>
    </row>
    <row r="15" spans="2:5" x14ac:dyDescent="0.25">
      <c r="C15">
        <v>10</v>
      </c>
      <c r="D15" t="s">
        <v>224</v>
      </c>
    </row>
    <row r="16" spans="2:5" x14ac:dyDescent="0.25">
      <c r="C16" s="29" t="s">
        <v>213</v>
      </c>
      <c r="D16" t="s">
        <v>214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zoomScale="150" zoomScaleNormal="150" workbookViewId="0">
      <selection activeCell="B2" sqref="B2"/>
    </sheetView>
  </sheetViews>
  <sheetFormatPr defaultRowHeight="13.2" x14ac:dyDescent="0.25"/>
  <cols>
    <col min="3" max="3" width="9.109375" style="1"/>
  </cols>
  <sheetData>
    <row r="2" spans="2:3" x14ac:dyDescent="0.25">
      <c r="B2" t="s">
        <v>215</v>
      </c>
    </row>
    <row r="4" spans="2:3" x14ac:dyDescent="0.25">
      <c r="B4" t="s">
        <v>216</v>
      </c>
    </row>
    <row r="6" spans="2:3" x14ac:dyDescent="0.25">
      <c r="B6" t="s">
        <v>217</v>
      </c>
    </row>
    <row r="7" spans="2:3" x14ac:dyDescent="0.25">
      <c r="C7" s="1" t="s">
        <v>219</v>
      </c>
    </row>
    <row r="9" spans="2:3" x14ac:dyDescent="0.25">
      <c r="C9" s="1" t="s">
        <v>218</v>
      </c>
    </row>
    <row r="11" spans="2:3" x14ac:dyDescent="0.25">
      <c r="C11" s="1" t="s">
        <v>220</v>
      </c>
    </row>
    <row r="13" spans="2:3" x14ac:dyDescent="0.25">
      <c r="C13" s="1" t="s">
        <v>221</v>
      </c>
    </row>
    <row r="15" spans="2:3" x14ac:dyDescent="0.25">
      <c r="C15" s="1" t="s">
        <v>222</v>
      </c>
    </row>
    <row r="17" spans="3:3" x14ac:dyDescent="0.25">
      <c r="C17" s="1" t="s">
        <v>225</v>
      </c>
    </row>
    <row r="19" spans="3:3" x14ac:dyDescent="0.25">
      <c r="C19" s="1" t="s">
        <v>226</v>
      </c>
    </row>
    <row r="21" spans="3:3" x14ac:dyDescent="0.25">
      <c r="C21" s="1" t="s">
        <v>230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zoomScale="150" zoomScaleNormal="150" workbookViewId="0">
      <selection activeCell="B2" sqref="B2"/>
    </sheetView>
  </sheetViews>
  <sheetFormatPr defaultRowHeight="13.2" x14ac:dyDescent="0.25"/>
  <cols>
    <col min="2" max="2" width="11.44140625" customWidth="1"/>
    <col min="3" max="3" width="11.33203125" style="1" bestFit="1" customWidth="1"/>
    <col min="4" max="4" width="9.109375" style="1"/>
    <col min="5" max="5" width="11.33203125" bestFit="1" customWidth="1"/>
  </cols>
  <sheetData>
    <row r="2" spans="2:3" x14ac:dyDescent="0.25">
      <c r="B2" t="s">
        <v>227</v>
      </c>
    </row>
    <row r="4" spans="2:3" x14ac:dyDescent="0.25">
      <c r="B4" s="2" t="s">
        <v>228</v>
      </c>
    </row>
    <row r="6" spans="2:3" x14ac:dyDescent="0.25">
      <c r="B6" t="s">
        <v>229</v>
      </c>
    </row>
    <row r="7" spans="2:3" x14ac:dyDescent="0.25">
      <c r="B7" t="s">
        <v>231</v>
      </c>
    </row>
    <row r="11" spans="2:3" x14ac:dyDescent="0.25">
      <c r="B11" s="2" t="s">
        <v>232</v>
      </c>
    </row>
    <row r="13" spans="2:3" x14ac:dyDescent="0.25">
      <c r="B13" t="s">
        <v>233</v>
      </c>
    </row>
    <row r="14" spans="2:3" x14ac:dyDescent="0.25">
      <c r="B14" t="s">
        <v>234</v>
      </c>
    </row>
    <row r="16" spans="2:3" x14ac:dyDescent="0.25">
      <c r="B16" t="s">
        <v>211</v>
      </c>
      <c r="C16" s="1" t="s">
        <v>182</v>
      </c>
    </row>
    <row r="17" spans="2:4" x14ac:dyDescent="0.25">
      <c r="B17" t="s">
        <v>210</v>
      </c>
      <c r="C17" s="1" t="s">
        <v>181</v>
      </c>
    </row>
    <row r="19" spans="2:4" x14ac:dyDescent="0.25">
      <c r="B19" t="s">
        <v>235</v>
      </c>
      <c r="C19" s="31"/>
      <c r="D19" s="30"/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'Dropdowns data'!$C$1:$C$2</xm:f>
          </x14:formula1>
          <xm:sqref>C16</xm:sqref>
        </x14:dataValidation>
        <x14:dataValidation type="list" allowBlank="1" showInputMessage="1" showErrorMessage="1">
          <x14:formula1>
            <xm:f>IF($C$16="East",'Dropdowns data'!$D$1:$D$3,'Dropdowns data'!$E$1:$E$2)</xm:f>
          </x14:formula1>
          <xm:sqref>C17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zoomScale="150" zoomScaleNormal="150" workbookViewId="0"/>
  </sheetViews>
  <sheetFormatPr defaultColWidth="9.109375" defaultRowHeight="13.2" x14ac:dyDescent="0.25"/>
  <cols>
    <col min="1" max="1" width="12.5546875" style="26" bestFit="1" customWidth="1"/>
    <col min="2" max="2" width="9.6640625" style="25" bestFit="1" customWidth="1"/>
    <col min="3" max="3" width="11.33203125" style="25" bestFit="1" customWidth="1"/>
    <col min="4" max="4" width="8.109375" style="25" bestFit="1" customWidth="1"/>
    <col min="5" max="5" width="11.44140625" style="25" bestFit="1" customWidth="1"/>
    <col min="6" max="6" width="13.88671875" style="25" bestFit="1" customWidth="1"/>
    <col min="7" max="7" width="10.88671875" style="25" bestFit="1" customWidth="1"/>
    <col min="8" max="8" width="12.5546875" style="25" bestFit="1" customWidth="1"/>
    <col min="9" max="9" width="11.109375" style="25" customWidth="1"/>
    <col min="10" max="16384" width="9.109375" style="25"/>
  </cols>
  <sheetData>
    <row r="1" spans="1:8" x14ac:dyDescent="0.25">
      <c r="A1" s="26" t="s">
        <v>212</v>
      </c>
      <c r="B1" s="25" t="s">
        <v>211</v>
      </c>
      <c r="C1" s="25" t="s">
        <v>210</v>
      </c>
      <c r="D1" s="25" t="s">
        <v>209</v>
      </c>
      <c r="E1" s="25" t="s">
        <v>208</v>
      </c>
      <c r="F1" s="25" t="s">
        <v>207</v>
      </c>
      <c r="G1" s="25" t="s">
        <v>206</v>
      </c>
      <c r="H1" s="25" t="s">
        <v>205</v>
      </c>
    </row>
    <row r="2" spans="1:8" x14ac:dyDescent="0.25">
      <c r="A2" s="28">
        <v>41275</v>
      </c>
      <c r="B2" s="25" t="s">
        <v>182</v>
      </c>
      <c r="C2" s="25" t="s">
        <v>193</v>
      </c>
      <c r="D2" s="25" t="s">
        <v>195</v>
      </c>
      <c r="E2" s="25" t="s">
        <v>179</v>
      </c>
      <c r="F2" s="25" t="s">
        <v>178</v>
      </c>
      <c r="G2" s="25">
        <v>24</v>
      </c>
      <c r="H2" s="27">
        <v>32.26</v>
      </c>
    </row>
    <row r="3" spans="1:8" x14ac:dyDescent="0.25">
      <c r="A3" s="28">
        <v>41275</v>
      </c>
      <c r="B3" s="25" t="s">
        <v>182</v>
      </c>
      <c r="C3" s="25" t="s">
        <v>193</v>
      </c>
      <c r="D3" s="25" t="s">
        <v>192</v>
      </c>
      <c r="E3" s="25" t="s">
        <v>189</v>
      </c>
      <c r="F3" s="25" t="s">
        <v>188</v>
      </c>
      <c r="G3" s="25">
        <v>40</v>
      </c>
      <c r="H3" s="27">
        <v>74.8</v>
      </c>
    </row>
    <row r="4" spans="1:8" x14ac:dyDescent="0.25">
      <c r="A4" s="28">
        <v>41276</v>
      </c>
      <c r="B4" s="25" t="s">
        <v>182</v>
      </c>
      <c r="C4" s="25" t="s">
        <v>191</v>
      </c>
      <c r="D4" s="25" t="s">
        <v>190</v>
      </c>
      <c r="E4" s="25" t="s">
        <v>189</v>
      </c>
      <c r="F4" s="25" t="s">
        <v>198</v>
      </c>
      <c r="G4" s="25">
        <v>249</v>
      </c>
      <c r="H4" s="27">
        <v>707.16</v>
      </c>
    </row>
    <row r="5" spans="1:8" x14ac:dyDescent="0.25">
      <c r="A5" s="28">
        <v>41276</v>
      </c>
      <c r="B5" s="25" t="s">
        <v>182</v>
      </c>
      <c r="C5" s="25" t="s">
        <v>181</v>
      </c>
      <c r="D5" s="25" t="s">
        <v>180</v>
      </c>
      <c r="E5" s="25" t="s">
        <v>184</v>
      </c>
      <c r="F5" s="25" t="s">
        <v>183</v>
      </c>
      <c r="G5" s="25">
        <v>66</v>
      </c>
      <c r="H5" s="27">
        <v>116.82</v>
      </c>
    </row>
    <row r="6" spans="1:8" x14ac:dyDescent="0.25">
      <c r="A6" s="28">
        <v>41277</v>
      </c>
      <c r="B6" s="25" t="s">
        <v>187</v>
      </c>
      <c r="C6" s="25" t="s">
        <v>197</v>
      </c>
      <c r="D6" s="25" t="s">
        <v>196</v>
      </c>
      <c r="E6" s="25" t="s">
        <v>184</v>
      </c>
      <c r="F6" s="25" t="s">
        <v>183</v>
      </c>
      <c r="G6" s="25">
        <v>20</v>
      </c>
      <c r="H6" s="27">
        <v>35.4</v>
      </c>
    </row>
    <row r="7" spans="1:8" x14ac:dyDescent="0.25">
      <c r="A7" s="28">
        <v>41277</v>
      </c>
      <c r="B7" s="25" t="s">
        <v>187</v>
      </c>
      <c r="C7" s="25" t="s">
        <v>186</v>
      </c>
      <c r="D7" s="25" t="s">
        <v>185</v>
      </c>
      <c r="E7" s="25" t="s">
        <v>189</v>
      </c>
      <c r="F7" s="25" t="s">
        <v>198</v>
      </c>
      <c r="G7" s="25">
        <v>31</v>
      </c>
      <c r="H7" s="27">
        <v>88.04</v>
      </c>
    </row>
    <row r="8" spans="1:8" x14ac:dyDescent="0.25">
      <c r="A8" s="28">
        <v>41278</v>
      </c>
      <c r="B8" s="25" t="s">
        <v>182</v>
      </c>
      <c r="C8" s="25" t="s">
        <v>191</v>
      </c>
      <c r="D8" s="25" t="s">
        <v>190</v>
      </c>
      <c r="E8" s="25" t="s">
        <v>201</v>
      </c>
      <c r="F8" s="25" t="s">
        <v>200</v>
      </c>
      <c r="G8" s="25">
        <v>149</v>
      </c>
      <c r="H8" s="27">
        <v>520.01</v>
      </c>
    </row>
    <row r="9" spans="1:8" x14ac:dyDescent="0.25">
      <c r="A9" s="28">
        <v>41278</v>
      </c>
      <c r="B9" s="25" t="s">
        <v>187</v>
      </c>
      <c r="C9" s="25" t="s">
        <v>197</v>
      </c>
      <c r="D9" s="25" t="s">
        <v>196</v>
      </c>
      <c r="E9" s="25" t="s">
        <v>184</v>
      </c>
      <c r="F9" s="25" t="s">
        <v>183</v>
      </c>
      <c r="G9" s="25">
        <v>78</v>
      </c>
      <c r="H9" s="27">
        <v>138.06</v>
      </c>
    </row>
    <row r="10" spans="1:8" x14ac:dyDescent="0.25">
      <c r="A10" s="28">
        <v>41281</v>
      </c>
      <c r="B10" s="25" t="s">
        <v>182</v>
      </c>
      <c r="C10" s="25" t="s">
        <v>181</v>
      </c>
      <c r="D10" s="25" t="s">
        <v>180</v>
      </c>
      <c r="E10" s="25" t="s">
        <v>189</v>
      </c>
      <c r="F10" s="25" t="s">
        <v>198</v>
      </c>
      <c r="G10" s="25">
        <v>135</v>
      </c>
      <c r="H10" s="27">
        <v>383.4</v>
      </c>
    </row>
    <row r="11" spans="1:8" x14ac:dyDescent="0.25">
      <c r="A11" s="28">
        <v>41281</v>
      </c>
      <c r="B11" s="25" t="s">
        <v>182</v>
      </c>
      <c r="C11" s="25" t="s">
        <v>191</v>
      </c>
      <c r="D11" s="25" t="s">
        <v>190</v>
      </c>
      <c r="E11" s="25" t="s">
        <v>179</v>
      </c>
      <c r="F11" s="25" t="s">
        <v>203</v>
      </c>
      <c r="G11" s="25">
        <v>20</v>
      </c>
      <c r="H11" s="27">
        <v>63</v>
      </c>
    </row>
    <row r="12" spans="1:8" x14ac:dyDescent="0.25">
      <c r="A12" s="28">
        <v>41282</v>
      </c>
      <c r="B12" s="25" t="s">
        <v>182</v>
      </c>
      <c r="C12" s="25" t="s">
        <v>193</v>
      </c>
      <c r="D12" s="25" t="s">
        <v>195</v>
      </c>
      <c r="E12" s="25" t="s">
        <v>179</v>
      </c>
      <c r="F12" s="25" t="s">
        <v>178</v>
      </c>
      <c r="G12" s="25">
        <v>28</v>
      </c>
      <c r="H12" s="27">
        <v>37.630000000000003</v>
      </c>
    </row>
    <row r="13" spans="1:8" x14ac:dyDescent="0.25">
      <c r="A13" s="28">
        <v>41282</v>
      </c>
      <c r="B13" s="25" t="s">
        <v>182</v>
      </c>
      <c r="C13" s="25" t="s">
        <v>193</v>
      </c>
      <c r="D13" s="25" t="s">
        <v>192</v>
      </c>
      <c r="E13" s="25" t="s">
        <v>189</v>
      </c>
      <c r="F13" s="25" t="s">
        <v>194</v>
      </c>
      <c r="G13" s="25">
        <v>25</v>
      </c>
      <c r="H13" s="27">
        <v>54.5</v>
      </c>
    </row>
    <row r="14" spans="1:8" x14ac:dyDescent="0.25">
      <c r="A14" s="28">
        <v>41283</v>
      </c>
      <c r="B14" s="25" t="s">
        <v>182</v>
      </c>
      <c r="C14" s="25" t="s">
        <v>191</v>
      </c>
      <c r="D14" s="25" t="s">
        <v>190</v>
      </c>
      <c r="E14" s="25" t="s">
        <v>189</v>
      </c>
      <c r="F14" s="25" t="s">
        <v>198</v>
      </c>
      <c r="G14" s="25">
        <v>219</v>
      </c>
      <c r="H14" s="27">
        <v>621.96</v>
      </c>
    </row>
    <row r="15" spans="1:8" x14ac:dyDescent="0.25">
      <c r="A15" s="28">
        <v>41283</v>
      </c>
      <c r="B15" s="25" t="s">
        <v>182</v>
      </c>
      <c r="C15" s="25" t="s">
        <v>193</v>
      </c>
      <c r="D15" s="25" t="s">
        <v>192</v>
      </c>
      <c r="E15" s="25" t="s">
        <v>184</v>
      </c>
      <c r="F15" s="25" t="s">
        <v>183</v>
      </c>
      <c r="G15" s="25">
        <v>21</v>
      </c>
      <c r="H15" s="27">
        <v>37.17</v>
      </c>
    </row>
    <row r="16" spans="1:8" x14ac:dyDescent="0.25">
      <c r="A16" s="28">
        <v>41284</v>
      </c>
      <c r="B16" s="25" t="s">
        <v>182</v>
      </c>
      <c r="C16" s="25" t="s">
        <v>191</v>
      </c>
      <c r="D16" s="25" t="s">
        <v>190</v>
      </c>
      <c r="E16" s="25" t="s">
        <v>184</v>
      </c>
      <c r="F16" s="25" t="s">
        <v>199</v>
      </c>
      <c r="G16" s="25">
        <v>83</v>
      </c>
      <c r="H16" s="27">
        <v>155.21</v>
      </c>
    </row>
    <row r="17" spans="1:8" x14ac:dyDescent="0.25">
      <c r="A17" s="28">
        <v>41284</v>
      </c>
      <c r="B17" s="25" t="s">
        <v>182</v>
      </c>
      <c r="C17" s="25" t="s">
        <v>191</v>
      </c>
      <c r="D17" s="25" t="s">
        <v>190</v>
      </c>
      <c r="E17" s="25" t="s">
        <v>189</v>
      </c>
      <c r="F17" s="25" t="s">
        <v>198</v>
      </c>
      <c r="G17" s="25">
        <v>122</v>
      </c>
      <c r="H17" s="27">
        <v>346.48</v>
      </c>
    </row>
    <row r="18" spans="1:8" x14ac:dyDescent="0.25">
      <c r="A18" s="28">
        <v>41285</v>
      </c>
      <c r="B18" s="25" t="s">
        <v>182</v>
      </c>
      <c r="C18" s="25" t="s">
        <v>193</v>
      </c>
      <c r="D18" s="25" t="s">
        <v>195</v>
      </c>
      <c r="E18" s="25" t="s">
        <v>184</v>
      </c>
      <c r="F18" s="25" t="s">
        <v>199</v>
      </c>
      <c r="G18" s="25">
        <v>51</v>
      </c>
      <c r="H18" s="27">
        <v>95.37</v>
      </c>
    </row>
    <row r="19" spans="1:8" x14ac:dyDescent="0.25">
      <c r="A19" s="28">
        <v>41285</v>
      </c>
      <c r="B19" s="25" t="s">
        <v>182</v>
      </c>
      <c r="C19" s="25" t="s">
        <v>193</v>
      </c>
      <c r="D19" s="25" t="s">
        <v>195</v>
      </c>
      <c r="E19" s="25" t="s">
        <v>189</v>
      </c>
      <c r="F19" s="25" t="s">
        <v>188</v>
      </c>
      <c r="G19" s="25">
        <v>39</v>
      </c>
      <c r="H19" s="27">
        <v>72.930000000000007</v>
      </c>
    </row>
    <row r="20" spans="1:8" x14ac:dyDescent="0.25">
      <c r="A20" s="28">
        <v>41288</v>
      </c>
      <c r="B20" s="25" t="s">
        <v>182</v>
      </c>
      <c r="C20" s="25" t="s">
        <v>193</v>
      </c>
      <c r="D20" s="25" t="s">
        <v>195</v>
      </c>
      <c r="E20" s="25" t="s">
        <v>189</v>
      </c>
      <c r="F20" s="25" t="s">
        <v>188</v>
      </c>
      <c r="G20" s="25">
        <v>129</v>
      </c>
      <c r="H20" s="27">
        <v>241.23</v>
      </c>
    </row>
    <row r="21" spans="1:8" x14ac:dyDescent="0.25">
      <c r="A21" s="28">
        <v>41288</v>
      </c>
      <c r="B21" s="25" t="s">
        <v>187</v>
      </c>
      <c r="C21" s="25" t="s">
        <v>197</v>
      </c>
      <c r="D21" s="25" t="s">
        <v>196</v>
      </c>
      <c r="E21" s="25" t="s">
        <v>184</v>
      </c>
      <c r="F21" s="25" t="s">
        <v>183</v>
      </c>
      <c r="G21" s="25">
        <v>66</v>
      </c>
      <c r="H21" s="27">
        <v>116.82</v>
      </c>
    </row>
    <row r="22" spans="1:8" x14ac:dyDescent="0.25">
      <c r="A22" s="28">
        <v>41289</v>
      </c>
      <c r="B22" s="25" t="s">
        <v>187</v>
      </c>
      <c r="C22" s="25" t="s">
        <v>186</v>
      </c>
      <c r="D22" s="25" t="s">
        <v>185</v>
      </c>
      <c r="E22" s="25" t="s">
        <v>201</v>
      </c>
      <c r="F22" s="25" t="s">
        <v>200</v>
      </c>
      <c r="G22" s="25">
        <v>25</v>
      </c>
      <c r="H22" s="27">
        <v>87.25</v>
      </c>
    </row>
    <row r="23" spans="1:8" x14ac:dyDescent="0.25">
      <c r="A23" s="28">
        <v>41289</v>
      </c>
      <c r="B23" s="25" t="s">
        <v>182</v>
      </c>
      <c r="C23" s="25" t="s">
        <v>181</v>
      </c>
      <c r="D23" s="25" t="s">
        <v>180</v>
      </c>
      <c r="E23" s="25" t="s">
        <v>189</v>
      </c>
      <c r="F23" s="25" t="s">
        <v>198</v>
      </c>
      <c r="G23" s="25">
        <v>37</v>
      </c>
      <c r="H23" s="27">
        <v>105.08</v>
      </c>
    </row>
    <row r="24" spans="1:8" x14ac:dyDescent="0.25">
      <c r="A24" s="28">
        <v>41290</v>
      </c>
      <c r="B24" s="25" t="s">
        <v>187</v>
      </c>
      <c r="C24" s="25" t="s">
        <v>197</v>
      </c>
      <c r="D24" s="25" t="s">
        <v>196</v>
      </c>
      <c r="E24" s="25" t="s">
        <v>189</v>
      </c>
      <c r="F24" s="25" t="s">
        <v>188</v>
      </c>
      <c r="G24" s="25">
        <v>82</v>
      </c>
      <c r="H24" s="27">
        <v>153.34</v>
      </c>
    </row>
    <row r="25" spans="1:8" x14ac:dyDescent="0.25">
      <c r="A25" s="28">
        <v>41290</v>
      </c>
      <c r="B25" s="25" t="s">
        <v>182</v>
      </c>
      <c r="C25" s="25" t="s">
        <v>191</v>
      </c>
      <c r="D25" s="25" t="s">
        <v>190</v>
      </c>
      <c r="E25" s="25" t="s">
        <v>184</v>
      </c>
      <c r="F25" s="25" t="s">
        <v>129</v>
      </c>
      <c r="G25" s="25">
        <v>23</v>
      </c>
      <c r="H25" s="27">
        <v>52.21</v>
      </c>
    </row>
    <row r="26" spans="1:8" x14ac:dyDescent="0.25">
      <c r="A26" s="28">
        <v>41291</v>
      </c>
      <c r="B26" s="25" t="s">
        <v>187</v>
      </c>
      <c r="C26" s="25" t="s">
        <v>197</v>
      </c>
      <c r="D26" s="25" t="s">
        <v>196</v>
      </c>
      <c r="E26" s="25" t="s">
        <v>184</v>
      </c>
      <c r="F26" s="25" t="s">
        <v>183</v>
      </c>
      <c r="G26" s="25">
        <v>44</v>
      </c>
      <c r="H26" s="27">
        <v>77.88</v>
      </c>
    </row>
    <row r="27" spans="1:8" x14ac:dyDescent="0.25">
      <c r="A27" s="28">
        <v>41291</v>
      </c>
      <c r="B27" s="25" t="s">
        <v>182</v>
      </c>
      <c r="C27" s="25" t="s">
        <v>193</v>
      </c>
      <c r="D27" s="25" t="s">
        <v>192</v>
      </c>
      <c r="E27" s="25" t="s">
        <v>189</v>
      </c>
      <c r="F27" s="25" t="s">
        <v>198</v>
      </c>
      <c r="G27" s="25">
        <v>31</v>
      </c>
      <c r="H27" s="27">
        <v>88.04</v>
      </c>
    </row>
    <row r="28" spans="1:8" x14ac:dyDescent="0.25">
      <c r="A28" s="28">
        <v>41292</v>
      </c>
      <c r="B28" s="25" t="s">
        <v>182</v>
      </c>
      <c r="C28" s="25" t="s">
        <v>181</v>
      </c>
      <c r="D28" s="25" t="s">
        <v>180</v>
      </c>
      <c r="E28" s="25" t="s">
        <v>189</v>
      </c>
      <c r="F28" s="25" t="s">
        <v>198</v>
      </c>
      <c r="G28" s="25">
        <v>158</v>
      </c>
      <c r="H28" s="27">
        <v>448.72</v>
      </c>
    </row>
    <row r="29" spans="1:8" x14ac:dyDescent="0.25">
      <c r="A29" s="28">
        <v>41292</v>
      </c>
      <c r="B29" s="25" t="s">
        <v>182</v>
      </c>
      <c r="C29" s="25" t="s">
        <v>193</v>
      </c>
      <c r="D29" s="25" t="s">
        <v>195</v>
      </c>
      <c r="E29" s="25" t="s">
        <v>189</v>
      </c>
      <c r="F29" s="25" t="s">
        <v>188</v>
      </c>
      <c r="G29" s="25">
        <v>33</v>
      </c>
      <c r="H29" s="27">
        <v>61.71</v>
      </c>
    </row>
    <row r="30" spans="1:8" x14ac:dyDescent="0.25">
      <c r="A30" s="28">
        <v>41295</v>
      </c>
      <c r="B30" s="25" t="s">
        <v>182</v>
      </c>
      <c r="C30" s="25" t="s">
        <v>193</v>
      </c>
      <c r="D30" s="25" t="s">
        <v>195</v>
      </c>
      <c r="E30" s="25" t="s">
        <v>179</v>
      </c>
      <c r="F30" s="25" t="s">
        <v>178</v>
      </c>
      <c r="G30" s="25">
        <v>27</v>
      </c>
      <c r="H30" s="27">
        <v>36.29</v>
      </c>
    </row>
    <row r="31" spans="1:8" x14ac:dyDescent="0.25">
      <c r="A31" s="28">
        <v>41295</v>
      </c>
      <c r="B31" s="25" t="s">
        <v>182</v>
      </c>
      <c r="C31" s="25" t="s">
        <v>193</v>
      </c>
      <c r="D31" s="25" t="s">
        <v>195</v>
      </c>
      <c r="E31" s="25" t="s">
        <v>189</v>
      </c>
      <c r="F31" s="25" t="s">
        <v>198</v>
      </c>
      <c r="G31" s="25">
        <v>43</v>
      </c>
      <c r="H31" s="27">
        <v>122.12</v>
      </c>
    </row>
    <row r="32" spans="1:8" x14ac:dyDescent="0.25">
      <c r="A32" s="28">
        <v>41296</v>
      </c>
      <c r="B32" s="25" t="s">
        <v>182</v>
      </c>
      <c r="C32" s="25" t="s">
        <v>193</v>
      </c>
      <c r="D32" s="25" t="s">
        <v>195</v>
      </c>
      <c r="E32" s="25" t="s">
        <v>189</v>
      </c>
      <c r="F32" s="25" t="s">
        <v>188</v>
      </c>
      <c r="G32" s="25">
        <v>102</v>
      </c>
      <c r="H32" s="27">
        <v>190.74</v>
      </c>
    </row>
    <row r="33" spans="1:8" x14ac:dyDescent="0.25">
      <c r="A33" s="28">
        <v>41296</v>
      </c>
      <c r="B33" s="25" t="s">
        <v>187</v>
      </c>
      <c r="C33" s="25" t="s">
        <v>186</v>
      </c>
      <c r="D33" s="25" t="s">
        <v>185</v>
      </c>
      <c r="E33" s="25" t="s">
        <v>189</v>
      </c>
      <c r="F33" s="25" t="s">
        <v>198</v>
      </c>
      <c r="G33" s="25">
        <v>34</v>
      </c>
      <c r="H33" s="27">
        <v>96.56</v>
      </c>
    </row>
    <row r="34" spans="1:8" x14ac:dyDescent="0.25">
      <c r="A34" s="28">
        <v>41297</v>
      </c>
      <c r="B34" s="25" t="s">
        <v>182</v>
      </c>
      <c r="C34" s="25" t="s">
        <v>191</v>
      </c>
      <c r="D34" s="25" t="s">
        <v>190</v>
      </c>
      <c r="E34" s="25" t="s">
        <v>184</v>
      </c>
      <c r="F34" s="25" t="s">
        <v>183</v>
      </c>
      <c r="G34" s="25">
        <v>28</v>
      </c>
      <c r="H34" s="27">
        <v>49.56</v>
      </c>
    </row>
    <row r="35" spans="1:8" x14ac:dyDescent="0.25">
      <c r="A35" s="28">
        <v>41297</v>
      </c>
      <c r="B35" s="25" t="s">
        <v>182</v>
      </c>
      <c r="C35" s="25" t="s">
        <v>181</v>
      </c>
      <c r="D35" s="25" t="s">
        <v>180</v>
      </c>
      <c r="E35" s="25" t="s">
        <v>201</v>
      </c>
      <c r="F35" s="25" t="s">
        <v>202</v>
      </c>
      <c r="G35" s="25">
        <v>47</v>
      </c>
      <c r="H35" s="27">
        <v>102.93</v>
      </c>
    </row>
    <row r="36" spans="1:8" x14ac:dyDescent="0.25">
      <c r="A36" s="28">
        <v>41298</v>
      </c>
      <c r="B36" s="25" t="s">
        <v>182</v>
      </c>
      <c r="C36" s="25" t="s">
        <v>181</v>
      </c>
      <c r="D36" s="25" t="s">
        <v>180</v>
      </c>
      <c r="E36" s="25" t="s">
        <v>184</v>
      </c>
      <c r="F36" s="25" t="s">
        <v>183</v>
      </c>
      <c r="G36" s="25">
        <v>74</v>
      </c>
      <c r="H36" s="27">
        <v>130.97999999999999</v>
      </c>
    </row>
    <row r="37" spans="1:8" x14ac:dyDescent="0.25">
      <c r="A37" s="28">
        <v>41298</v>
      </c>
      <c r="B37" s="25" t="s">
        <v>187</v>
      </c>
      <c r="C37" s="25" t="s">
        <v>186</v>
      </c>
      <c r="D37" s="25" t="s">
        <v>185</v>
      </c>
      <c r="E37" s="25" t="s">
        <v>201</v>
      </c>
      <c r="F37" s="25" t="s">
        <v>202</v>
      </c>
      <c r="G37" s="25">
        <v>102</v>
      </c>
      <c r="H37" s="27">
        <v>223.38</v>
      </c>
    </row>
    <row r="38" spans="1:8" x14ac:dyDescent="0.25">
      <c r="A38" s="28">
        <v>41299</v>
      </c>
      <c r="B38" s="25" t="s">
        <v>182</v>
      </c>
      <c r="C38" s="25" t="s">
        <v>193</v>
      </c>
      <c r="D38" s="25" t="s">
        <v>195</v>
      </c>
      <c r="E38" s="25" t="s">
        <v>184</v>
      </c>
      <c r="F38" s="25" t="s">
        <v>199</v>
      </c>
      <c r="G38" s="25">
        <v>53</v>
      </c>
      <c r="H38" s="27">
        <v>99.11</v>
      </c>
    </row>
    <row r="39" spans="1:8" x14ac:dyDescent="0.25">
      <c r="A39" s="28">
        <v>41299</v>
      </c>
      <c r="B39" s="25" t="s">
        <v>182</v>
      </c>
      <c r="C39" s="25" t="s">
        <v>193</v>
      </c>
      <c r="D39" s="25" t="s">
        <v>192</v>
      </c>
      <c r="E39" s="25" t="s">
        <v>189</v>
      </c>
      <c r="F39" s="25" t="s">
        <v>194</v>
      </c>
      <c r="G39" s="25">
        <v>27</v>
      </c>
      <c r="H39" s="27">
        <v>58.86</v>
      </c>
    </row>
    <row r="40" spans="1:8" x14ac:dyDescent="0.25">
      <c r="A40" s="28">
        <v>41302</v>
      </c>
      <c r="B40" s="25" t="s">
        <v>182</v>
      </c>
      <c r="C40" s="25" t="s">
        <v>181</v>
      </c>
      <c r="D40" s="25" t="s">
        <v>180</v>
      </c>
      <c r="E40" s="25" t="s">
        <v>184</v>
      </c>
      <c r="F40" s="25" t="s">
        <v>183</v>
      </c>
      <c r="G40" s="25">
        <v>88</v>
      </c>
      <c r="H40" s="27">
        <v>155.76</v>
      </c>
    </row>
    <row r="41" spans="1:8" x14ac:dyDescent="0.25">
      <c r="A41" s="28">
        <v>41302</v>
      </c>
      <c r="B41" s="25" t="s">
        <v>182</v>
      </c>
      <c r="C41" s="25" t="s">
        <v>193</v>
      </c>
      <c r="D41" s="25" t="s">
        <v>192</v>
      </c>
      <c r="E41" s="25" t="s">
        <v>189</v>
      </c>
      <c r="F41" s="25" t="s">
        <v>198</v>
      </c>
      <c r="G41" s="25">
        <v>33</v>
      </c>
      <c r="H41" s="27">
        <v>93.72</v>
      </c>
    </row>
    <row r="42" spans="1:8" x14ac:dyDescent="0.25">
      <c r="A42" s="28">
        <v>41303</v>
      </c>
      <c r="B42" s="25" t="s">
        <v>187</v>
      </c>
      <c r="C42" s="25" t="s">
        <v>197</v>
      </c>
      <c r="D42" s="25" t="s">
        <v>196</v>
      </c>
      <c r="E42" s="25" t="s">
        <v>179</v>
      </c>
      <c r="F42" s="25" t="s">
        <v>178</v>
      </c>
      <c r="G42" s="25">
        <v>34</v>
      </c>
      <c r="H42" s="27">
        <v>45.7</v>
      </c>
    </row>
    <row r="43" spans="1:8" x14ac:dyDescent="0.25">
      <c r="A43" s="28">
        <v>41303</v>
      </c>
      <c r="B43" s="25" t="s">
        <v>182</v>
      </c>
      <c r="C43" s="25" t="s">
        <v>193</v>
      </c>
      <c r="D43" s="25" t="s">
        <v>192</v>
      </c>
      <c r="E43" s="25" t="s">
        <v>184</v>
      </c>
      <c r="F43" s="25" t="s">
        <v>129</v>
      </c>
      <c r="G43" s="25">
        <v>38</v>
      </c>
      <c r="H43" s="27">
        <v>86.26</v>
      </c>
    </row>
    <row r="44" spans="1:8" x14ac:dyDescent="0.25">
      <c r="A44" s="28">
        <v>41304</v>
      </c>
      <c r="B44" s="25" t="s">
        <v>182</v>
      </c>
      <c r="C44" s="25" t="s">
        <v>181</v>
      </c>
      <c r="D44" s="25" t="s">
        <v>180</v>
      </c>
      <c r="E44" s="25" t="s">
        <v>184</v>
      </c>
      <c r="F44" s="25" t="s">
        <v>183</v>
      </c>
      <c r="G44" s="25">
        <v>49</v>
      </c>
      <c r="H44" s="27">
        <v>86.73</v>
      </c>
    </row>
    <row r="45" spans="1:8" x14ac:dyDescent="0.25">
      <c r="A45" s="28">
        <v>41304</v>
      </c>
      <c r="B45" s="25" t="s">
        <v>182</v>
      </c>
      <c r="C45" s="25" t="s">
        <v>193</v>
      </c>
      <c r="D45" s="25" t="s">
        <v>192</v>
      </c>
      <c r="E45" s="25" t="s">
        <v>189</v>
      </c>
      <c r="F45" s="25" t="s">
        <v>194</v>
      </c>
      <c r="G45" s="25">
        <v>37</v>
      </c>
      <c r="H45" s="27">
        <v>80.66</v>
      </c>
    </row>
    <row r="46" spans="1:8" x14ac:dyDescent="0.25">
      <c r="A46" s="28">
        <v>41305</v>
      </c>
      <c r="B46" s="25" t="s">
        <v>182</v>
      </c>
      <c r="C46" s="25" t="s">
        <v>191</v>
      </c>
      <c r="D46" s="25" t="s">
        <v>190</v>
      </c>
      <c r="E46" s="25" t="s">
        <v>184</v>
      </c>
      <c r="F46" s="25" t="s">
        <v>183</v>
      </c>
      <c r="G46" s="25">
        <v>52</v>
      </c>
      <c r="H46" s="27">
        <v>92.04</v>
      </c>
    </row>
    <row r="47" spans="1:8" x14ac:dyDescent="0.25">
      <c r="A47" s="28">
        <v>41305</v>
      </c>
      <c r="B47" s="25" t="s">
        <v>182</v>
      </c>
      <c r="C47" s="25" t="s">
        <v>193</v>
      </c>
      <c r="D47" s="25" t="s">
        <v>195</v>
      </c>
      <c r="E47" s="25" t="s">
        <v>184</v>
      </c>
      <c r="F47" s="25" t="s">
        <v>199</v>
      </c>
      <c r="G47" s="25">
        <v>35</v>
      </c>
      <c r="H47" s="27">
        <v>65.45</v>
      </c>
    </row>
    <row r="48" spans="1:8" x14ac:dyDescent="0.25">
      <c r="A48" s="28">
        <v>41306</v>
      </c>
      <c r="B48" s="25" t="s">
        <v>182</v>
      </c>
      <c r="C48" s="25" t="s">
        <v>191</v>
      </c>
      <c r="D48" s="25" t="s">
        <v>190</v>
      </c>
      <c r="E48" s="25" t="s">
        <v>189</v>
      </c>
      <c r="F48" s="25" t="s">
        <v>194</v>
      </c>
      <c r="G48" s="25">
        <v>43</v>
      </c>
      <c r="H48" s="27">
        <v>93.74</v>
      </c>
    </row>
    <row r="49" spans="1:8" x14ac:dyDescent="0.25">
      <c r="A49" s="28">
        <v>41306</v>
      </c>
      <c r="B49" s="25" t="s">
        <v>182</v>
      </c>
      <c r="C49" s="25" t="s">
        <v>181</v>
      </c>
      <c r="D49" s="25" t="s">
        <v>180</v>
      </c>
      <c r="E49" s="25" t="s">
        <v>189</v>
      </c>
      <c r="F49" s="25" t="s">
        <v>198</v>
      </c>
      <c r="G49" s="25">
        <v>80</v>
      </c>
      <c r="H49" s="27">
        <v>227.2</v>
      </c>
    </row>
    <row r="50" spans="1:8" x14ac:dyDescent="0.25">
      <c r="A50" s="28">
        <v>41309</v>
      </c>
      <c r="B50" s="25" t="s">
        <v>182</v>
      </c>
      <c r="C50" s="25" t="s">
        <v>193</v>
      </c>
      <c r="D50" s="25" t="s">
        <v>195</v>
      </c>
      <c r="E50" s="25" t="s">
        <v>184</v>
      </c>
      <c r="F50" s="25" t="s">
        <v>183</v>
      </c>
      <c r="G50" s="25">
        <v>41</v>
      </c>
      <c r="H50" s="27">
        <v>72.569999999999993</v>
      </c>
    </row>
    <row r="51" spans="1:8" x14ac:dyDescent="0.25">
      <c r="A51" s="28">
        <v>41309</v>
      </c>
      <c r="B51" s="25" t="s">
        <v>182</v>
      </c>
      <c r="C51" s="25" t="s">
        <v>191</v>
      </c>
      <c r="D51" s="25" t="s">
        <v>190</v>
      </c>
      <c r="E51" s="25" t="s">
        <v>179</v>
      </c>
      <c r="F51" s="25" t="s">
        <v>178</v>
      </c>
      <c r="G51" s="25">
        <v>46</v>
      </c>
      <c r="H51" s="27">
        <v>77.28</v>
      </c>
    </row>
    <row r="52" spans="1:8" x14ac:dyDescent="0.25">
      <c r="A52" s="28">
        <v>41310</v>
      </c>
      <c r="B52" s="25" t="s">
        <v>182</v>
      </c>
      <c r="C52" s="25" t="s">
        <v>193</v>
      </c>
      <c r="D52" s="25" t="s">
        <v>195</v>
      </c>
      <c r="E52" s="25" t="s">
        <v>179</v>
      </c>
      <c r="F52" s="25" t="s">
        <v>178</v>
      </c>
      <c r="G52" s="25">
        <v>37</v>
      </c>
      <c r="H52" s="27">
        <v>49.73</v>
      </c>
    </row>
    <row r="53" spans="1:8" x14ac:dyDescent="0.25">
      <c r="A53" s="28">
        <v>41310</v>
      </c>
      <c r="B53" s="25" t="s">
        <v>187</v>
      </c>
      <c r="C53" s="25" t="s">
        <v>186</v>
      </c>
      <c r="D53" s="25" t="s">
        <v>185</v>
      </c>
      <c r="E53" s="25" t="s">
        <v>201</v>
      </c>
      <c r="F53" s="25" t="s">
        <v>202</v>
      </c>
      <c r="G53" s="25">
        <v>127</v>
      </c>
      <c r="H53" s="27">
        <v>278.13</v>
      </c>
    </row>
    <row r="54" spans="1:8" x14ac:dyDescent="0.25">
      <c r="A54" s="28">
        <v>41311</v>
      </c>
      <c r="B54" s="25" t="s">
        <v>182</v>
      </c>
      <c r="C54" s="25" t="s">
        <v>193</v>
      </c>
      <c r="D54" s="25" t="s">
        <v>195</v>
      </c>
      <c r="E54" s="25" t="s">
        <v>184</v>
      </c>
      <c r="F54" s="25" t="s">
        <v>183</v>
      </c>
      <c r="G54" s="25">
        <v>38</v>
      </c>
      <c r="H54" s="27">
        <v>67.260000000000005</v>
      </c>
    </row>
    <row r="55" spans="1:8" x14ac:dyDescent="0.25">
      <c r="A55" s="28">
        <v>41311</v>
      </c>
      <c r="B55" s="25" t="s">
        <v>187</v>
      </c>
      <c r="C55" s="25" t="s">
        <v>197</v>
      </c>
      <c r="D55" s="25" t="s">
        <v>196</v>
      </c>
      <c r="E55" s="25" t="s">
        <v>184</v>
      </c>
      <c r="F55" s="25" t="s">
        <v>183</v>
      </c>
      <c r="G55" s="25">
        <v>58</v>
      </c>
      <c r="H55" s="27">
        <v>102.66</v>
      </c>
    </row>
    <row r="56" spans="1:8" x14ac:dyDescent="0.25">
      <c r="A56" s="28">
        <v>41312</v>
      </c>
      <c r="B56" s="25" t="s">
        <v>187</v>
      </c>
      <c r="C56" s="25" t="s">
        <v>197</v>
      </c>
      <c r="D56" s="25" t="s">
        <v>196</v>
      </c>
      <c r="E56" s="25" t="s">
        <v>184</v>
      </c>
      <c r="F56" s="25" t="s">
        <v>183</v>
      </c>
      <c r="G56" s="25">
        <v>51</v>
      </c>
      <c r="H56" s="27">
        <v>90.27</v>
      </c>
    </row>
    <row r="57" spans="1:8" x14ac:dyDescent="0.25">
      <c r="A57" s="28">
        <v>41312</v>
      </c>
      <c r="B57" s="25" t="s">
        <v>182</v>
      </c>
      <c r="C57" s="25" t="s">
        <v>191</v>
      </c>
      <c r="D57" s="25" t="s">
        <v>190</v>
      </c>
      <c r="E57" s="25" t="s">
        <v>189</v>
      </c>
      <c r="F57" s="25" t="s">
        <v>188</v>
      </c>
      <c r="G57" s="25">
        <v>37</v>
      </c>
      <c r="H57" s="27">
        <v>69.19</v>
      </c>
    </row>
    <row r="58" spans="1:8" x14ac:dyDescent="0.25">
      <c r="A58" s="28">
        <v>41313</v>
      </c>
      <c r="B58" s="25" t="s">
        <v>182</v>
      </c>
      <c r="C58" s="25" t="s">
        <v>191</v>
      </c>
      <c r="D58" s="25" t="s">
        <v>190</v>
      </c>
      <c r="E58" s="25" t="s">
        <v>184</v>
      </c>
      <c r="F58" s="25" t="s">
        <v>183</v>
      </c>
      <c r="G58" s="25">
        <v>53</v>
      </c>
      <c r="H58" s="27">
        <v>93.81</v>
      </c>
    </row>
    <row r="59" spans="1:8" x14ac:dyDescent="0.25">
      <c r="A59" s="28">
        <v>41313</v>
      </c>
      <c r="B59" s="25" t="s">
        <v>182</v>
      </c>
      <c r="C59" s="25" t="s">
        <v>191</v>
      </c>
      <c r="D59" s="25" t="s">
        <v>190</v>
      </c>
      <c r="E59" s="25" t="s">
        <v>184</v>
      </c>
      <c r="F59" s="25" t="s">
        <v>199</v>
      </c>
      <c r="G59" s="25">
        <v>46</v>
      </c>
      <c r="H59" s="27">
        <v>86.02</v>
      </c>
    </row>
    <row r="60" spans="1:8" x14ac:dyDescent="0.25">
      <c r="A60" s="28">
        <v>41316</v>
      </c>
      <c r="B60" s="25" t="s">
        <v>182</v>
      </c>
      <c r="C60" s="25" t="s">
        <v>193</v>
      </c>
      <c r="D60" s="25" t="s">
        <v>192</v>
      </c>
      <c r="E60" s="25" t="s">
        <v>184</v>
      </c>
      <c r="F60" s="25" t="s">
        <v>183</v>
      </c>
      <c r="G60" s="25">
        <v>22</v>
      </c>
      <c r="H60" s="27">
        <v>38.94</v>
      </c>
    </row>
    <row r="61" spans="1:8" x14ac:dyDescent="0.25">
      <c r="A61" s="28">
        <v>41316</v>
      </c>
      <c r="B61" s="25" t="s">
        <v>182</v>
      </c>
      <c r="C61" s="25" t="s">
        <v>193</v>
      </c>
      <c r="D61" s="25" t="s">
        <v>192</v>
      </c>
      <c r="E61" s="25" t="s">
        <v>201</v>
      </c>
      <c r="F61" s="25" t="s">
        <v>202</v>
      </c>
      <c r="G61" s="25">
        <v>24</v>
      </c>
      <c r="H61" s="27">
        <v>52.56</v>
      </c>
    </row>
    <row r="62" spans="1:8" x14ac:dyDescent="0.25">
      <c r="A62" s="28">
        <v>41317</v>
      </c>
      <c r="B62" s="25" t="s">
        <v>182</v>
      </c>
      <c r="C62" s="25" t="s">
        <v>191</v>
      </c>
      <c r="D62" s="25" t="s">
        <v>190</v>
      </c>
      <c r="E62" s="25" t="s">
        <v>189</v>
      </c>
      <c r="F62" s="25" t="s">
        <v>198</v>
      </c>
      <c r="G62" s="25">
        <v>167</v>
      </c>
      <c r="H62" s="27">
        <v>474.28</v>
      </c>
    </row>
    <row r="63" spans="1:8" x14ac:dyDescent="0.25">
      <c r="A63" s="28">
        <v>41317</v>
      </c>
      <c r="B63" s="25" t="s">
        <v>187</v>
      </c>
      <c r="C63" s="25" t="s">
        <v>186</v>
      </c>
      <c r="D63" s="25" t="s">
        <v>185</v>
      </c>
      <c r="E63" s="25" t="s">
        <v>184</v>
      </c>
      <c r="F63" s="25" t="s">
        <v>199</v>
      </c>
      <c r="G63" s="25">
        <v>27</v>
      </c>
      <c r="H63" s="27">
        <v>50.49</v>
      </c>
    </row>
    <row r="64" spans="1:8" x14ac:dyDescent="0.25">
      <c r="A64" s="28">
        <v>41318</v>
      </c>
      <c r="B64" s="25" t="s">
        <v>182</v>
      </c>
      <c r="C64" s="25" t="s">
        <v>191</v>
      </c>
      <c r="D64" s="25" t="s">
        <v>190</v>
      </c>
      <c r="E64" s="25" t="s">
        <v>201</v>
      </c>
      <c r="F64" s="25" t="s">
        <v>200</v>
      </c>
      <c r="G64" s="25">
        <v>40</v>
      </c>
      <c r="H64" s="27">
        <v>139.6</v>
      </c>
    </row>
    <row r="65" spans="1:8" x14ac:dyDescent="0.25">
      <c r="A65" s="28">
        <v>41318</v>
      </c>
      <c r="B65" s="25" t="s">
        <v>187</v>
      </c>
      <c r="C65" s="25" t="s">
        <v>197</v>
      </c>
      <c r="D65" s="25" t="s">
        <v>196</v>
      </c>
      <c r="E65" s="25" t="s">
        <v>189</v>
      </c>
      <c r="F65" s="25" t="s">
        <v>194</v>
      </c>
      <c r="G65" s="25">
        <v>34</v>
      </c>
      <c r="H65" s="27">
        <v>74.12</v>
      </c>
    </row>
    <row r="66" spans="1:8" x14ac:dyDescent="0.25">
      <c r="A66" s="28">
        <v>41319</v>
      </c>
      <c r="B66" s="25" t="s">
        <v>187</v>
      </c>
      <c r="C66" s="25" t="s">
        <v>197</v>
      </c>
      <c r="D66" s="25" t="s">
        <v>196</v>
      </c>
      <c r="E66" s="25" t="s">
        <v>184</v>
      </c>
      <c r="F66" s="25" t="s">
        <v>199</v>
      </c>
      <c r="G66" s="25">
        <v>51</v>
      </c>
      <c r="H66" s="27">
        <v>95.37</v>
      </c>
    </row>
    <row r="67" spans="1:8" x14ac:dyDescent="0.25">
      <c r="A67" s="28">
        <v>41319</v>
      </c>
      <c r="B67" s="25" t="s">
        <v>187</v>
      </c>
      <c r="C67" s="25" t="s">
        <v>197</v>
      </c>
      <c r="D67" s="25" t="s">
        <v>196</v>
      </c>
      <c r="E67" s="25" t="s">
        <v>184</v>
      </c>
      <c r="F67" s="25" t="s">
        <v>129</v>
      </c>
      <c r="G67" s="25">
        <v>26</v>
      </c>
      <c r="H67" s="27">
        <v>59.02</v>
      </c>
    </row>
    <row r="68" spans="1:8" x14ac:dyDescent="0.25">
      <c r="A68" s="28">
        <v>41320</v>
      </c>
      <c r="B68" s="25" t="s">
        <v>187</v>
      </c>
      <c r="C68" s="25" t="s">
        <v>197</v>
      </c>
      <c r="D68" s="25" t="s">
        <v>196</v>
      </c>
      <c r="E68" s="25" t="s">
        <v>179</v>
      </c>
      <c r="F68" s="25" t="s">
        <v>178</v>
      </c>
      <c r="G68" s="25">
        <v>47</v>
      </c>
      <c r="H68" s="27">
        <v>78.959999999999994</v>
      </c>
    </row>
    <row r="69" spans="1:8" x14ac:dyDescent="0.25">
      <c r="A69" s="28">
        <v>41320</v>
      </c>
      <c r="B69" s="25" t="s">
        <v>187</v>
      </c>
      <c r="C69" s="25" t="s">
        <v>197</v>
      </c>
      <c r="D69" s="25" t="s">
        <v>196</v>
      </c>
      <c r="E69" s="25" t="s">
        <v>184</v>
      </c>
      <c r="F69" s="25" t="s">
        <v>183</v>
      </c>
      <c r="G69" s="25">
        <v>72</v>
      </c>
      <c r="H69" s="27">
        <v>127.44</v>
      </c>
    </row>
    <row r="70" spans="1:8" x14ac:dyDescent="0.25">
      <c r="A70" s="28">
        <v>41323</v>
      </c>
      <c r="B70" s="25" t="s">
        <v>182</v>
      </c>
      <c r="C70" s="25" t="s">
        <v>191</v>
      </c>
      <c r="D70" s="25" t="s">
        <v>190</v>
      </c>
      <c r="E70" s="25" t="s">
        <v>179</v>
      </c>
      <c r="F70" s="25" t="s">
        <v>178</v>
      </c>
      <c r="G70" s="25">
        <v>75</v>
      </c>
      <c r="H70" s="27">
        <v>126</v>
      </c>
    </row>
    <row r="71" spans="1:8" x14ac:dyDescent="0.25">
      <c r="A71" s="28">
        <v>41323</v>
      </c>
      <c r="B71" s="25" t="s">
        <v>182</v>
      </c>
      <c r="C71" s="25" t="s">
        <v>181</v>
      </c>
      <c r="D71" s="25" t="s">
        <v>180</v>
      </c>
      <c r="E71" s="25" t="s">
        <v>184</v>
      </c>
      <c r="F71" s="25" t="s">
        <v>183</v>
      </c>
      <c r="G71" s="25">
        <v>106</v>
      </c>
      <c r="H71" s="27">
        <v>187.62</v>
      </c>
    </row>
    <row r="72" spans="1:8" x14ac:dyDescent="0.25">
      <c r="A72" s="28">
        <v>41324</v>
      </c>
      <c r="B72" s="25" t="s">
        <v>187</v>
      </c>
      <c r="C72" s="25" t="s">
        <v>186</v>
      </c>
      <c r="D72" s="25" t="s">
        <v>185</v>
      </c>
      <c r="E72" s="25" t="s">
        <v>184</v>
      </c>
      <c r="F72" s="25" t="s">
        <v>183</v>
      </c>
      <c r="G72" s="25">
        <v>24</v>
      </c>
      <c r="H72" s="27">
        <v>42.48</v>
      </c>
    </row>
    <row r="73" spans="1:8" x14ac:dyDescent="0.25">
      <c r="A73" s="28">
        <v>41324</v>
      </c>
      <c r="B73" s="25" t="s">
        <v>187</v>
      </c>
      <c r="C73" s="25" t="s">
        <v>186</v>
      </c>
      <c r="D73" s="25" t="s">
        <v>185</v>
      </c>
      <c r="E73" s="25" t="s">
        <v>184</v>
      </c>
      <c r="F73" s="25" t="s">
        <v>183</v>
      </c>
      <c r="G73" s="25">
        <v>22</v>
      </c>
      <c r="H73" s="27">
        <v>38.94</v>
      </c>
    </row>
    <row r="74" spans="1:8" x14ac:dyDescent="0.25">
      <c r="A74" s="28">
        <v>41325</v>
      </c>
      <c r="B74" s="25" t="s">
        <v>187</v>
      </c>
      <c r="C74" s="25" t="s">
        <v>197</v>
      </c>
      <c r="D74" s="25" t="s">
        <v>196</v>
      </c>
      <c r="E74" s="25" t="s">
        <v>201</v>
      </c>
      <c r="F74" s="25" t="s">
        <v>202</v>
      </c>
      <c r="G74" s="25">
        <v>21</v>
      </c>
      <c r="H74" s="27">
        <v>45.99</v>
      </c>
    </row>
    <row r="75" spans="1:8" x14ac:dyDescent="0.25">
      <c r="A75" s="28">
        <v>41325</v>
      </c>
      <c r="B75" s="25" t="s">
        <v>182</v>
      </c>
      <c r="C75" s="25" t="s">
        <v>193</v>
      </c>
      <c r="D75" s="25" t="s">
        <v>195</v>
      </c>
      <c r="E75" s="25" t="s">
        <v>189</v>
      </c>
      <c r="F75" s="25" t="s">
        <v>194</v>
      </c>
      <c r="G75" s="25">
        <v>35</v>
      </c>
      <c r="H75" s="27">
        <v>76.3</v>
      </c>
    </row>
    <row r="76" spans="1:8" x14ac:dyDescent="0.25">
      <c r="A76" s="28">
        <v>41326</v>
      </c>
      <c r="B76" s="25" t="s">
        <v>187</v>
      </c>
      <c r="C76" s="25" t="s">
        <v>186</v>
      </c>
      <c r="D76" s="25" t="s">
        <v>185</v>
      </c>
      <c r="E76" s="25" t="s">
        <v>201</v>
      </c>
      <c r="F76" s="25" t="s">
        <v>200</v>
      </c>
      <c r="G76" s="25">
        <v>27</v>
      </c>
      <c r="H76" s="27">
        <v>94.23</v>
      </c>
    </row>
    <row r="77" spans="1:8" x14ac:dyDescent="0.25">
      <c r="A77" s="28">
        <v>41326</v>
      </c>
      <c r="B77" s="25" t="s">
        <v>182</v>
      </c>
      <c r="C77" s="25" t="s">
        <v>181</v>
      </c>
      <c r="D77" s="25" t="s">
        <v>180</v>
      </c>
      <c r="E77" s="25" t="s">
        <v>179</v>
      </c>
      <c r="F77" s="25" t="s">
        <v>178</v>
      </c>
      <c r="G77" s="25">
        <v>34</v>
      </c>
      <c r="H77" s="27">
        <v>57.12</v>
      </c>
    </row>
    <row r="78" spans="1:8" x14ac:dyDescent="0.25">
      <c r="A78" s="28">
        <v>41327</v>
      </c>
      <c r="B78" s="25" t="s">
        <v>187</v>
      </c>
      <c r="C78" s="25" t="s">
        <v>186</v>
      </c>
      <c r="D78" s="25" t="s">
        <v>185</v>
      </c>
      <c r="E78" s="25" t="s">
        <v>189</v>
      </c>
      <c r="F78" s="25" t="s">
        <v>198</v>
      </c>
      <c r="G78" s="25">
        <v>58</v>
      </c>
      <c r="H78" s="27">
        <v>164.72</v>
      </c>
    </row>
    <row r="79" spans="1:8" x14ac:dyDescent="0.25">
      <c r="A79" s="28">
        <v>41327</v>
      </c>
      <c r="B79" s="25" t="s">
        <v>182</v>
      </c>
      <c r="C79" s="25" t="s">
        <v>193</v>
      </c>
      <c r="D79" s="25" t="s">
        <v>192</v>
      </c>
      <c r="E79" s="25" t="s">
        <v>201</v>
      </c>
      <c r="F79" s="25" t="s">
        <v>200</v>
      </c>
      <c r="G79" s="25">
        <v>24</v>
      </c>
      <c r="H79" s="27">
        <v>83.76</v>
      </c>
    </row>
    <row r="80" spans="1:8" x14ac:dyDescent="0.25">
      <c r="A80" s="28">
        <v>41330</v>
      </c>
      <c r="B80" s="25" t="s">
        <v>182</v>
      </c>
      <c r="C80" s="25" t="s">
        <v>191</v>
      </c>
      <c r="D80" s="25" t="s">
        <v>190</v>
      </c>
      <c r="E80" s="25" t="s">
        <v>189</v>
      </c>
      <c r="F80" s="25" t="s">
        <v>194</v>
      </c>
      <c r="G80" s="25">
        <v>32</v>
      </c>
      <c r="H80" s="27">
        <v>69.760000000000005</v>
      </c>
    </row>
    <row r="81" spans="1:8" x14ac:dyDescent="0.25">
      <c r="A81" s="28">
        <v>41330</v>
      </c>
      <c r="B81" s="25" t="s">
        <v>182</v>
      </c>
      <c r="C81" s="25" t="s">
        <v>191</v>
      </c>
      <c r="D81" s="25" t="s">
        <v>190</v>
      </c>
      <c r="E81" s="25" t="s">
        <v>189</v>
      </c>
      <c r="F81" s="25" t="s">
        <v>194</v>
      </c>
      <c r="G81" s="25">
        <v>32</v>
      </c>
      <c r="H81" s="27">
        <v>69.760000000000005</v>
      </c>
    </row>
    <row r="82" spans="1:8" x14ac:dyDescent="0.25">
      <c r="A82" s="28">
        <v>41331</v>
      </c>
      <c r="B82" s="25" t="s">
        <v>182</v>
      </c>
      <c r="C82" s="25" t="s">
        <v>193</v>
      </c>
      <c r="D82" s="25" t="s">
        <v>195</v>
      </c>
      <c r="E82" s="25" t="s">
        <v>184</v>
      </c>
      <c r="F82" s="25" t="s">
        <v>199</v>
      </c>
      <c r="G82" s="25">
        <v>175</v>
      </c>
      <c r="H82" s="27">
        <v>327.25</v>
      </c>
    </row>
    <row r="83" spans="1:8" x14ac:dyDescent="0.25">
      <c r="A83" s="28">
        <v>41331</v>
      </c>
      <c r="B83" s="25" t="s">
        <v>187</v>
      </c>
      <c r="C83" s="25" t="s">
        <v>197</v>
      </c>
      <c r="D83" s="25" t="s">
        <v>196</v>
      </c>
      <c r="E83" s="25" t="s">
        <v>189</v>
      </c>
      <c r="F83" s="25" t="s">
        <v>194</v>
      </c>
      <c r="G83" s="25">
        <v>28</v>
      </c>
      <c r="H83" s="27">
        <v>61.04</v>
      </c>
    </row>
    <row r="84" spans="1:8" x14ac:dyDescent="0.25">
      <c r="A84" s="28">
        <v>41332</v>
      </c>
      <c r="B84" s="25" t="s">
        <v>182</v>
      </c>
      <c r="C84" s="25" t="s">
        <v>191</v>
      </c>
      <c r="D84" s="25" t="s">
        <v>190</v>
      </c>
      <c r="E84" s="25" t="s">
        <v>179</v>
      </c>
      <c r="F84" s="25" t="s">
        <v>178</v>
      </c>
      <c r="G84" s="25">
        <v>142</v>
      </c>
      <c r="H84" s="27">
        <v>238.56</v>
      </c>
    </row>
    <row r="85" spans="1:8" x14ac:dyDescent="0.25">
      <c r="A85" s="28">
        <v>41332</v>
      </c>
      <c r="B85" s="25" t="s">
        <v>187</v>
      </c>
      <c r="C85" s="25" t="s">
        <v>197</v>
      </c>
      <c r="D85" s="25" t="s">
        <v>196</v>
      </c>
      <c r="E85" s="25" t="s">
        <v>201</v>
      </c>
      <c r="F85" s="25" t="s">
        <v>204</v>
      </c>
      <c r="G85" s="25">
        <v>23</v>
      </c>
      <c r="H85" s="27">
        <v>58.140000000000008</v>
      </c>
    </row>
    <row r="86" spans="1:8" x14ac:dyDescent="0.25">
      <c r="A86" s="28">
        <v>41333</v>
      </c>
      <c r="B86" s="25" t="s">
        <v>187</v>
      </c>
      <c r="C86" s="25" t="s">
        <v>197</v>
      </c>
      <c r="D86" s="25" t="s">
        <v>196</v>
      </c>
      <c r="E86" s="25" t="s">
        <v>201</v>
      </c>
      <c r="F86" s="25" t="s">
        <v>200</v>
      </c>
      <c r="G86" s="25">
        <v>69</v>
      </c>
      <c r="H86" s="27">
        <v>240.81</v>
      </c>
    </row>
    <row r="87" spans="1:8" x14ac:dyDescent="0.25">
      <c r="A87" s="28">
        <v>41333</v>
      </c>
      <c r="B87" s="25" t="s">
        <v>182</v>
      </c>
      <c r="C87" s="25" t="s">
        <v>191</v>
      </c>
      <c r="D87" s="25" t="s">
        <v>190</v>
      </c>
      <c r="E87" s="25" t="s">
        <v>184</v>
      </c>
      <c r="F87" s="25" t="s">
        <v>199</v>
      </c>
      <c r="G87" s="25">
        <v>44</v>
      </c>
      <c r="H87" s="27">
        <v>82.28</v>
      </c>
    </row>
    <row r="88" spans="1:8" x14ac:dyDescent="0.25">
      <c r="A88" s="28">
        <v>41334</v>
      </c>
      <c r="B88" s="25" t="s">
        <v>182</v>
      </c>
      <c r="C88" s="25" t="s">
        <v>191</v>
      </c>
      <c r="D88" s="25" t="s">
        <v>190</v>
      </c>
      <c r="E88" s="25" t="s">
        <v>201</v>
      </c>
      <c r="F88" s="25" t="s">
        <v>200</v>
      </c>
      <c r="G88" s="25">
        <v>87</v>
      </c>
      <c r="H88" s="27">
        <v>303.63</v>
      </c>
    </row>
    <row r="89" spans="1:8" x14ac:dyDescent="0.25">
      <c r="A89" s="28">
        <v>41334</v>
      </c>
      <c r="B89" s="25" t="s">
        <v>187</v>
      </c>
      <c r="C89" s="25" t="s">
        <v>197</v>
      </c>
      <c r="D89" s="25" t="s">
        <v>196</v>
      </c>
      <c r="E89" s="25" t="s">
        <v>189</v>
      </c>
      <c r="F89" s="25" t="s">
        <v>194</v>
      </c>
      <c r="G89" s="25">
        <v>49</v>
      </c>
      <c r="H89" s="27">
        <v>106.82</v>
      </c>
    </row>
    <row r="90" spans="1:8" x14ac:dyDescent="0.25">
      <c r="A90" s="28">
        <v>41337</v>
      </c>
      <c r="B90" s="25" t="s">
        <v>187</v>
      </c>
      <c r="C90" s="25" t="s">
        <v>186</v>
      </c>
      <c r="D90" s="25" t="s">
        <v>185</v>
      </c>
      <c r="E90" s="25" t="s">
        <v>184</v>
      </c>
      <c r="F90" s="25" t="s">
        <v>199</v>
      </c>
      <c r="G90" s="25">
        <v>61</v>
      </c>
      <c r="H90" s="27">
        <v>114.07</v>
      </c>
    </row>
    <row r="91" spans="1:8" x14ac:dyDescent="0.25">
      <c r="A91" s="28">
        <v>41337</v>
      </c>
      <c r="B91" s="25" t="s">
        <v>187</v>
      </c>
      <c r="C91" s="25" t="s">
        <v>197</v>
      </c>
      <c r="D91" s="25" t="s">
        <v>196</v>
      </c>
      <c r="E91" s="25" t="s">
        <v>184</v>
      </c>
      <c r="F91" s="25" t="s">
        <v>183</v>
      </c>
      <c r="G91" s="25">
        <v>77</v>
      </c>
      <c r="H91" s="27">
        <v>136.29</v>
      </c>
    </row>
    <row r="92" spans="1:8" x14ac:dyDescent="0.25">
      <c r="A92" s="28">
        <v>41338</v>
      </c>
      <c r="B92" s="25" t="s">
        <v>182</v>
      </c>
      <c r="C92" s="25" t="s">
        <v>191</v>
      </c>
      <c r="D92" s="25" t="s">
        <v>190</v>
      </c>
      <c r="E92" s="25" t="s">
        <v>189</v>
      </c>
      <c r="F92" s="25" t="s">
        <v>194</v>
      </c>
      <c r="G92" s="25">
        <v>39</v>
      </c>
      <c r="H92" s="27">
        <v>85.02</v>
      </c>
    </row>
    <row r="93" spans="1:8" x14ac:dyDescent="0.25">
      <c r="A93" s="28">
        <v>41338</v>
      </c>
      <c r="B93" s="25" t="s">
        <v>182</v>
      </c>
      <c r="C93" s="25" t="s">
        <v>193</v>
      </c>
      <c r="D93" s="25" t="s">
        <v>195</v>
      </c>
      <c r="E93" s="25" t="s">
        <v>201</v>
      </c>
      <c r="F93" s="25" t="s">
        <v>202</v>
      </c>
      <c r="G93" s="25">
        <v>55</v>
      </c>
      <c r="H93" s="27">
        <v>120.45</v>
      </c>
    </row>
    <row r="94" spans="1:8" x14ac:dyDescent="0.25">
      <c r="A94" s="28">
        <v>41339</v>
      </c>
      <c r="B94" s="25" t="s">
        <v>182</v>
      </c>
      <c r="C94" s="25" t="s">
        <v>193</v>
      </c>
      <c r="D94" s="25" t="s">
        <v>195</v>
      </c>
      <c r="E94" s="25" t="s">
        <v>184</v>
      </c>
      <c r="F94" s="25" t="s">
        <v>183</v>
      </c>
      <c r="G94" s="25">
        <v>97</v>
      </c>
      <c r="H94" s="27">
        <v>171.69</v>
      </c>
    </row>
    <row r="95" spans="1:8" x14ac:dyDescent="0.25">
      <c r="A95" s="28">
        <v>41339</v>
      </c>
      <c r="B95" s="25" t="s">
        <v>187</v>
      </c>
      <c r="C95" s="25" t="s">
        <v>186</v>
      </c>
      <c r="D95" s="25" t="s">
        <v>185</v>
      </c>
      <c r="E95" s="25" t="s">
        <v>189</v>
      </c>
      <c r="F95" s="25" t="s">
        <v>194</v>
      </c>
      <c r="G95" s="25">
        <v>25</v>
      </c>
      <c r="H95" s="27">
        <v>54.5</v>
      </c>
    </row>
    <row r="96" spans="1:8" x14ac:dyDescent="0.25">
      <c r="A96" s="28">
        <v>41340</v>
      </c>
      <c r="B96" s="25" t="s">
        <v>182</v>
      </c>
      <c r="C96" s="25" t="s">
        <v>191</v>
      </c>
      <c r="D96" s="25" t="s">
        <v>190</v>
      </c>
      <c r="E96" s="25" t="s">
        <v>189</v>
      </c>
      <c r="F96" s="25" t="s">
        <v>188</v>
      </c>
      <c r="G96" s="25">
        <v>146</v>
      </c>
      <c r="H96" s="27">
        <v>273.02</v>
      </c>
    </row>
    <row r="97" spans="1:8" x14ac:dyDescent="0.25">
      <c r="A97" s="28">
        <v>41340</v>
      </c>
      <c r="B97" s="25" t="s">
        <v>187</v>
      </c>
      <c r="C97" s="25" t="s">
        <v>186</v>
      </c>
      <c r="D97" s="25" t="s">
        <v>185</v>
      </c>
      <c r="E97" s="25" t="s">
        <v>184</v>
      </c>
      <c r="F97" s="25" t="s">
        <v>183</v>
      </c>
      <c r="G97" s="25">
        <v>39</v>
      </c>
      <c r="H97" s="27">
        <v>69.03</v>
      </c>
    </row>
    <row r="98" spans="1:8" x14ac:dyDescent="0.25">
      <c r="A98" s="28">
        <v>41341</v>
      </c>
      <c r="B98" s="25" t="s">
        <v>187</v>
      </c>
      <c r="C98" s="25" t="s">
        <v>197</v>
      </c>
      <c r="D98" s="25" t="s">
        <v>196</v>
      </c>
      <c r="E98" s="25" t="s">
        <v>179</v>
      </c>
      <c r="F98" s="25" t="s">
        <v>178</v>
      </c>
      <c r="G98" s="25">
        <v>23</v>
      </c>
      <c r="H98" s="27">
        <v>38.64</v>
      </c>
    </row>
    <row r="99" spans="1:8" x14ac:dyDescent="0.25">
      <c r="A99" s="28">
        <v>41341</v>
      </c>
      <c r="B99" s="25" t="s">
        <v>182</v>
      </c>
      <c r="C99" s="25" t="s">
        <v>193</v>
      </c>
      <c r="D99" s="25" t="s">
        <v>195</v>
      </c>
      <c r="E99" s="25" t="s">
        <v>201</v>
      </c>
      <c r="F99" s="25" t="s">
        <v>202</v>
      </c>
      <c r="G99" s="25">
        <v>75</v>
      </c>
      <c r="H99" s="27">
        <v>164.25</v>
      </c>
    </row>
    <row r="100" spans="1:8" x14ac:dyDescent="0.25">
      <c r="A100" s="28">
        <v>41344</v>
      </c>
      <c r="B100" s="25" t="s">
        <v>187</v>
      </c>
      <c r="C100" s="25" t="s">
        <v>186</v>
      </c>
      <c r="D100" s="25" t="s">
        <v>185</v>
      </c>
      <c r="E100" s="25" t="s">
        <v>189</v>
      </c>
      <c r="F100" s="25" t="s">
        <v>188</v>
      </c>
      <c r="G100" s="25">
        <v>63</v>
      </c>
      <c r="H100" s="27">
        <v>117.81</v>
      </c>
    </row>
    <row r="101" spans="1:8" x14ac:dyDescent="0.25">
      <c r="A101" s="28">
        <v>41344</v>
      </c>
      <c r="B101" s="25" t="s">
        <v>182</v>
      </c>
      <c r="C101" s="25" t="s">
        <v>193</v>
      </c>
      <c r="D101" s="25" t="s">
        <v>195</v>
      </c>
      <c r="E101" s="25" t="s">
        <v>184</v>
      </c>
      <c r="F101" s="25" t="s">
        <v>199</v>
      </c>
      <c r="G101" s="25">
        <v>39</v>
      </c>
      <c r="H101" s="27">
        <v>72.930000000000007</v>
      </c>
    </row>
    <row r="102" spans="1:8" x14ac:dyDescent="0.25">
      <c r="A102" s="28">
        <v>41345</v>
      </c>
      <c r="B102" s="25" t="s">
        <v>182</v>
      </c>
      <c r="C102" s="25" t="s">
        <v>191</v>
      </c>
      <c r="D102" s="25" t="s">
        <v>190</v>
      </c>
      <c r="E102" s="25" t="s">
        <v>184</v>
      </c>
      <c r="F102" s="25" t="s">
        <v>183</v>
      </c>
      <c r="G102" s="25">
        <v>59</v>
      </c>
      <c r="H102" s="27">
        <v>104.43</v>
      </c>
    </row>
    <row r="103" spans="1:8" x14ac:dyDescent="0.25">
      <c r="A103" s="28">
        <v>41345</v>
      </c>
      <c r="B103" s="25" t="s">
        <v>187</v>
      </c>
      <c r="C103" s="25" t="s">
        <v>197</v>
      </c>
      <c r="D103" s="25" t="s">
        <v>196</v>
      </c>
      <c r="E103" s="25" t="s">
        <v>201</v>
      </c>
      <c r="F103" s="25" t="s">
        <v>200</v>
      </c>
      <c r="G103" s="25">
        <v>24</v>
      </c>
      <c r="H103" s="27">
        <v>83.76</v>
      </c>
    </row>
    <row r="104" spans="1:8" x14ac:dyDescent="0.25">
      <c r="A104" s="28">
        <v>41346</v>
      </c>
      <c r="B104" s="25" t="s">
        <v>182</v>
      </c>
      <c r="C104" s="25" t="s">
        <v>181</v>
      </c>
      <c r="D104" s="25" t="s">
        <v>180</v>
      </c>
      <c r="E104" s="25" t="s">
        <v>184</v>
      </c>
      <c r="F104" s="25" t="s">
        <v>183</v>
      </c>
      <c r="G104" s="25">
        <v>48</v>
      </c>
      <c r="H104" s="27">
        <v>84.96</v>
      </c>
    </row>
    <row r="105" spans="1:8" x14ac:dyDescent="0.25">
      <c r="A105" s="28">
        <v>41346</v>
      </c>
      <c r="B105" s="25" t="s">
        <v>182</v>
      </c>
      <c r="C105" s="25" t="s">
        <v>191</v>
      </c>
      <c r="D105" s="25" t="s">
        <v>190</v>
      </c>
      <c r="E105" s="25" t="s">
        <v>189</v>
      </c>
      <c r="F105" s="25" t="s">
        <v>188</v>
      </c>
      <c r="G105" s="25">
        <v>34</v>
      </c>
      <c r="H105" s="27">
        <v>63.58</v>
      </c>
    </row>
    <row r="106" spans="1:8" x14ac:dyDescent="0.25">
      <c r="A106" s="28">
        <v>41347</v>
      </c>
      <c r="B106" s="25" t="s">
        <v>182</v>
      </c>
      <c r="C106" s="25" t="s">
        <v>193</v>
      </c>
      <c r="D106" s="25" t="s">
        <v>195</v>
      </c>
      <c r="E106" s="25" t="s">
        <v>189</v>
      </c>
      <c r="F106" s="25" t="s">
        <v>198</v>
      </c>
      <c r="G106" s="25">
        <v>67</v>
      </c>
      <c r="H106" s="27">
        <v>190.28</v>
      </c>
    </row>
    <row r="107" spans="1:8" x14ac:dyDescent="0.25">
      <c r="A107" s="28">
        <v>41348</v>
      </c>
      <c r="B107" s="25" t="s">
        <v>187</v>
      </c>
      <c r="C107" s="25" t="s">
        <v>186</v>
      </c>
      <c r="D107" s="25" t="s">
        <v>185</v>
      </c>
      <c r="E107" s="25" t="s">
        <v>189</v>
      </c>
      <c r="F107" s="25" t="s">
        <v>198</v>
      </c>
      <c r="G107" s="25">
        <v>54</v>
      </c>
      <c r="H107" s="27">
        <v>153.36000000000001</v>
      </c>
    </row>
    <row r="108" spans="1:8" x14ac:dyDescent="0.25">
      <c r="A108" s="28">
        <v>41351</v>
      </c>
      <c r="B108" s="25" t="s">
        <v>187</v>
      </c>
      <c r="C108" s="25" t="s">
        <v>186</v>
      </c>
      <c r="D108" s="25" t="s">
        <v>185</v>
      </c>
      <c r="E108" s="25" t="s">
        <v>179</v>
      </c>
      <c r="F108" s="25" t="s">
        <v>178</v>
      </c>
      <c r="G108" s="25">
        <v>62</v>
      </c>
      <c r="H108" s="27">
        <v>104.16</v>
      </c>
    </row>
    <row r="109" spans="1:8" x14ac:dyDescent="0.25">
      <c r="A109" s="28">
        <v>41352</v>
      </c>
      <c r="B109" s="25" t="s">
        <v>182</v>
      </c>
      <c r="C109" s="25" t="s">
        <v>191</v>
      </c>
      <c r="D109" s="25" t="s">
        <v>190</v>
      </c>
      <c r="E109" s="25" t="s">
        <v>179</v>
      </c>
      <c r="F109" s="25" t="s">
        <v>178</v>
      </c>
      <c r="G109" s="25">
        <v>115</v>
      </c>
      <c r="H109" s="27">
        <v>193.2</v>
      </c>
    </row>
    <row r="110" spans="1:8" x14ac:dyDescent="0.25">
      <c r="A110" s="28">
        <v>41353</v>
      </c>
      <c r="B110" s="25" t="s">
        <v>187</v>
      </c>
      <c r="C110" s="25" t="s">
        <v>197</v>
      </c>
      <c r="D110" s="25" t="s">
        <v>196</v>
      </c>
      <c r="E110" s="25" t="s">
        <v>189</v>
      </c>
      <c r="F110" s="25" t="s">
        <v>188</v>
      </c>
      <c r="G110" s="25">
        <v>55</v>
      </c>
      <c r="H110" s="27">
        <v>102.85</v>
      </c>
    </row>
    <row r="111" spans="1:8" x14ac:dyDescent="0.25">
      <c r="A111" s="28">
        <v>41354</v>
      </c>
      <c r="B111" s="25" t="s">
        <v>187</v>
      </c>
      <c r="C111" s="25" t="s">
        <v>197</v>
      </c>
      <c r="D111" s="25" t="s">
        <v>196</v>
      </c>
      <c r="E111" s="25" t="s">
        <v>201</v>
      </c>
      <c r="F111" s="25" t="s">
        <v>200</v>
      </c>
      <c r="G111" s="25">
        <v>21</v>
      </c>
      <c r="H111" s="27">
        <v>73.290000000000006</v>
      </c>
    </row>
    <row r="112" spans="1:8" x14ac:dyDescent="0.25">
      <c r="A112" s="28">
        <v>41355</v>
      </c>
      <c r="B112" s="25" t="s">
        <v>182</v>
      </c>
      <c r="C112" s="25" t="s">
        <v>181</v>
      </c>
      <c r="D112" s="25" t="s">
        <v>180</v>
      </c>
      <c r="E112" s="25" t="s">
        <v>179</v>
      </c>
      <c r="F112" s="25" t="s">
        <v>178</v>
      </c>
      <c r="G112" s="25">
        <v>39</v>
      </c>
      <c r="H112" s="27">
        <v>65.52</v>
      </c>
    </row>
    <row r="113" spans="1:8" x14ac:dyDescent="0.25">
      <c r="A113" s="28">
        <v>41358</v>
      </c>
      <c r="B113" s="25" t="s">
        <v>187</v>
      </c>
      <c r="C113" s="25" t="s">
        <v>186</v>
      </c>
      <c r="D113" s="25" t="s">
        <v>185</v>
      </c>
      <c r="E113" s="25" t="s">
        <v>189</v>
      </c>
      <c r="F113" s="25" t="s">
        <v>198</v>
      </c>
      <c r="G113" s="25">
        <v>45</v>
      </c>
      <c r="H113" s="27">
        <v>127.8</v>
      </c>
    </row>
    <row r="114" spans="1:8" x14ac:dyDescent="0.25">
      <c r="A114" s="28">
        <v>41359</v>
      </c>
      <c r="B114" s="25" t="s">
        <v>182</v>
      </c>
      <c r="C114" s="25" t="s">
        <v>193</v>
      </c>
      <c r="D114" s="25" t="s">
        <v>195</v>
      </c>
      <c r="E114" s="25" t="s">
        <v>189</v>
      </c>
      <c r="F114" s="25" t="s">
        <v>188</v>
      </c>
      <c r="G114" s="25">
        <v>76</v>
      </c>
      <c r="H114" s="27">
        <v>142.12</v>
      </c>
    </row>
    <row r="115" spans="1:8" x14ac:dyDescent="0.25">
      <c r="A115" s="28">
        <v>41360</v>
      </c>
      <c r="B115" s="25" t="s">
        <v>182</v>
      </c>
      <c r="C115" s="25" t="s">
        <v>193</v>
      </c>
      <c r="D115" s="25" t="s">
        <v>195</v>
      </c>
      <c r="E115" s="25" t="s">
        <v>184</v>
      </c>
      <c r="F115" s="25" t="s">
        <v>183</v>
      </c>
      <c r="G115" s="25">
        <v>108</v>
      </c>
      <c r="H115" s="27">
        <v>191.16</v>
      </c>
    </row>
    <row r="116" spans="1:8" x14ac:dyDescent="0.25">
      <c r="A116" s="28">
        <v>41361</v>
      </c>
      <c r="B116" s="25" t="s">
        <v>182</v>
      </c>
      <c r="C116" s="25" t="s">
        <v>191</v>
      </c>
      <c r="D116" s="25" t="s">
        <v>190</v>
      </c>
      <c r="E116" s="25" t="s">
        <v>189</v>
      </c>
      <c r="F116" s="25" t="s">
        <v>194</v>
      </c>
      <c r="G116" s="25">
        <v>27</v>
      </c>
      <c r="H116" s="27">
        <v>58.86</v>
      </c>
    </row>
    <row r="117" spans="1:8" x14ac:dyDescent="0.25">
      <c r="A117" s="28">
        <v>41362</v>
      </c>
      <c r="B117" s="25" t="s">
        <v>182</v>
      </c>
      <c r="C117" s="25" t="s">
        <v>191</v>
      </c>
      <c r="D117" s="25" t="s">
        <v>190</v>
      </c>
      <c r="E117" s="25" t="s">
        <v>179</v>
      </c>
      <c r="F117" s="25" t="s">
        <v>178</v>
      </c>
      <c r="G117" s="25">
        <v>81</v>
      </c>
      <c r="H117" s="27">
        <v>136.08000000000001</v>
      </c>
    </row>
    <row r="118" spans="1:8" x14ac:dyDescent="0.25">
      <c r="A118" s="28">
        <v>41365</v>
      </c>
      <c r="B118" s="25" t="s">
        <v>187</v>
      </c>
      <c r="C118" s="25" t="s">
        <v>186</v>
      </c>
      <c r="D118" s="25" t="s">
        <v>185</v>
      </c>
      <c r="E118" s="25" t="s">
        <v>179</v>
      </c>
      <c r="F118" s="25" t="s">
        <v>178</v>
      </c>
      <c r="G118" s="25">
        <v>36</v>
      </c>
      <c r="H118" s="27">
        <v>60.48</v>
      </c>
    </row>
    <row r="119" spans="1:8" x14ac:dyDescent="0.25">
      <c r="A119" s="28">
        <v>41366</v>
      </c>
      <c r="B119" s="25" t="s">
        <v>187</v>
      </c>
      <c r="C119" s="25" t="s">
        <v>197</v>
      </c>
      <c r="D119" s="25" t="s">
        <v>196</v>
      </c>
      <c r="E119" s="25" t="s">
        <v>184</v>
      </c>
      <c r="F119" s="25" t="s">
        <v>183</v>
      </c>
      <c r="G119" s="25">
        <v>65</v>
      </c>
      <c r="H119" s="27">
        <v>115.05</v>
      </c>
    </row>
    <row r="120" spans="1:8" x14ac:dyDescent="0.25">
      <c r="A120" s="28">
        <v>41367</v>
      </c>
      <c r="B120" s="25" t="s">
        <v>182</v>
      </c>
      <c r="C120" s="25" t="s">
        <v>181</v>
      </c>
      <c r="D120" s="25" t="s">
        <v>180</v>
      </c>
      <c r="E120" s="25" t="s">
        <v>189</v>
      </c>
      <c r="F120" s="25" t="s">
        <v>194</v>
      </c>
      <c r="G120" s="25">
        <v>84</v>
      </c>
      <c r="H120" s="27">
        <v>183.12</v>
      </c>
    </row>
    <row r="121" spans="1:8" x14ac:dyDescent="0.25">
      <c r="A121" s="28">
        <v>41368</v>
      </c>
      <c r="B121" s="25" t="s">
        <v>187</v>
      </c>
      <c r="C121" s="25" t="s">
        <v>186</v>
      </c>
      <c r="D121" s="25" t="s">
        <v>185</v>
      </c>
      <c r="E121" s="25" t="s">
        <v>189</v>
      </c>
      <c r="F121" s="25" t="s">
        <v>188</v>
      </c>
      <c r="G121" s="25">
        <v>40</v>
      </c>
      <c r="H121" s="27">
        <v>74.8</v>
      </c>
    </row>
    <row r="122" spans="1:8" x14ac:dyDescent="0.25">
      <c r="A122" s="28">
        <v>41369</v>
      </c>
      <c r="B122" s="25" t="s">
        <v>187</v>
      </c>
      <c r="C122" s="25" t="s">
        <v>197</v>
      </c>
      <c r="D122" s="25" t="s">
        <v>196</v>
      </c>
      <c r="E122" s="25" t="s">
        <v>184</v>
      </c>
      <c r="F122" s="25" t="s">
        <v>183</v>
      </c>
      <c r="G122" s="25">
        <v>306</v>
      </c>
      <c r="H122" s="27">
        <v>541.62</v>
      </c>
    </row>
    <row r="123" spans="1:8" x14ac:dyDescent="0.25">
      <c r="A123" s="28">
        <v>41372</v>
      </c>
      <c r="B123" s="25" t="s">
        <v>182</v>
      </c>
      <c r="C123" s="25" t="s">
        <v>193</v>
      </c>
      <c r="D123" s="25" t="s">
        <v>195</v>
      </c>
      <c r="E123" s="25" t="s">
        <v>201</v>
      </c>
      <c r="F123" s="25" t="s">
        <v>200</v>
      </c>
      <c r="G123" s="25">
        <v>24</v>
      </c>
      <c r="H123" s="27">
        <v>83.76</v>
      </c>
    </row>
    <row r="124" spans="1:8" x14ac:dyDescent="0.25">
      <c r="A124" s="28">
        <v>41373</v>
      </c>
      <c r="B124" s="25" t="s">
        <v>187</v>
      </c>
      <c r="C124" s="25" t="s">
        <v>186</v>
      </c>
      <c r="D124" s="25" t="s">
        <v>185</v>
      </c>
      <c r="E124" s="25" t="s">
        <v>189</v>
      </c>
      <c r="F124" s="25" t="s">
        <v>198</v>
      </c>
      <c r="G124" s="25">
        <v>41</v>
      </c>
      <c r="H124" s="27">
        <v>116.44</v>
      </c>
    </row>
    <row r="125" spans="1:8" x14ac:dyDescent="0.25">
      <c r="A125" s="28">
        <v>41374</v>
      </c>
      <c r="B125" s="25" t="s">
        <v>182</v>
      </c>
      <c r="C125" s="25" t="s">
        <v>193</v>
      </c>
      <c r="D125" s="25" t="s">
        <v>192</v>
      </c>
      <c r="E125" s="25" t="s">
        <v>189</v>
      </c>
      <c r="F125" s="25" t="s">
        <v>198</v>
      </c>
      <c r="G125" s="25">
        <v>33</v>
      </c>
      <c r="H125" s="27">
        <v>93.72</v>
      </c>
    </row>
    <row r="126" spans="1:8" x14ac:dyDescent="0.25">
      <c r="A126" s="28">
        <v>41375</v>
      </c>
      <c r="B126" s="25" t="s">
        <v>187</v>
      </c>
      <c r="C126" s="25" t="s">
        <v>186</v>
      </c>
      <c r="D126" s="25" t="s">
        <v>185</v>
      </c>
      <c r="E126" s="25" t="s">
        <v>189</v>
      </c>
      <c r="F126" s="25" t="s">
        <v>194</v>
      </c>
      <c r="G126" s="25">
        <v>30</v>
      </c>
      <c r="H126" s="27">
        <v>65.400000000000006</v>
      </c>
    </row>
    <row r="127" spans="1:8" x14ac:dyDescent="0.25">
      <c r="A127" s="28">
        <v>41376</v>
      </c>
      <c r="B127" s="25" t="s">
        <v>182</v>
      </c>
      <c r="C127" s="25" t="s">
        <v>181</v>
      </c>
      <c r="D127" s="25" t="s">
        <v>180</v>
      </c>
      <c r="E127" s="25" t="s">
        <v>189</v>
      </c>
      <c r="F127" s="25" t="s">
        <v>198</v>
      </c>
      <c r="G127" s="25">
        <v>96</v>
      </c>
      <c r="H127" s="27">
        <v>272.64</v>
      </c>
    </row>
    <row r="128" spans="1:8" x14ac:dyDescent="0.25">
      <c r="A128" s="28">
        <v>41379</v>
      </c>
      <c r="B128" s="25" t="s">
        <v>182</v>
      </c>
      <c r="C128" s="25" t="s">
        <v>181</v>
      </c>
      <c r="D128" s="25" t="s">
        <v>180</v>
      </c>
      <c r="E128" s="25" t="s">
        <v>201</v>
      </c>
      <c r="F128" s="25" t="s">
        <v>200</v>
      </c>
      <c r="G128" s="25">
        <v>23</v>
      </c>
      <c r="H128" s="27">
        <v>80.27</v>
      </c>
    </row>
    <row r="129" spans="1:8" x14ac:dyDescent="0.25">
      <c r="A129" s="28">
        <v>41380</v>
      </c>
      <c r="B129" s="25" t="s">
        <v>187</v>
      </c>
      <c r="C129" s="25" t="s">
        <v>197</v>
      </c>
      <c r="D129" s="25" t="s">
        <v>196</v>
      </c>
      <c r="E129" s="25" t="s">
        <v>184</v>
      </c>
      <c r="F129" s="25" t="s">
        <v>183</v>
      </c>
      <c r="G129" s="25">
        <v>340</v>
      </c>
      <c r="H129" s="27">
        <v>601.79999999999995</v>
      </c>
    </row>
    <row r="130" spans="1:8" x14ac:dyDescent="0.25">
      <c r="A130" s="28">
        <v>41381</v>
      </c>
      <c r="B130" s="25" t="s">
        <v>182</v>
      </c>
      <c r="C130" s="25" t="s">
        <v>193</v>
      </c>
      <c r="D130" s="25" t="s">
        <v>195</v>
      </c>
      <c r="E130" s="25" t="s">
        <v>201</v>
      </c>
      <c r="F130" s="25" t="s">
        <v>200</v>
      </c>
      <c r="G130" s="25">
        <v>25</v>
      </c>
      <c r="H130" s="27">
        <v>87.25</v>
      </c>
    </row>
    <row r="131" spans="1:8" x14ac:dyDescent="0.25">
      <c r="A131" s="28">
        <v>41382</v>
      </c>
      <c r="B131" s="25" t="s">
        <v>187</v>
      </c>
      <c r="C131" s="25" t="s">
        <v>197</v>
      </c>
      <c r="D131" s="25" t="s">
        <v>196</v>
      </c>
      <c r="E131" s="25" t="s">
        <v>189</v>
      </c>
      <c r="F131" s="25" t="s">
        <v>188</v>
      </c>
      <c r="G131" s="25">
        <v>75</v>
      </c>
      <c r="H131" s="27">
        <v>140.25</v>
      </c>
    </row>
    <row r="132" spans="1:8" x14ac:dyDescent="0.25">
      <c r="A132" s="28">
        <v>41383</v>
      </c>
      <c r="B132" s="25" t="s">
        <v>187</v>
      </c>
      <c r="C132" s="25" t="s">
        <v>197</v>
      </c>
      <c r="D132" s="25" t="s">
        <v>196</v>
      </c>
      <c r="E132" s="25" t="s">
        <v>189</v>
      </c>
      <c r="F132" s="25" t="s">
        <v>198</v>
      </c>
      <c r="G132" s="25">
        <v>123</v>
      </c>
      <c r="H132" s="27">
        <v>349.32</v>
      </c>
    </row>
    <row r="133" spans="1:8" x14ac:dyDescent="0.25">
      <c r="A133" s="28">
        <v>41386</v>
      </c>
      <c r="B133" s="25" t="s">
        <v>182</v>
      </c>
      <c r="C133" s="25" t="s">
        <v>191</v>
      </c>
      <c r="D133" s="25" t="s">
        <v>190</v>
      </c>
      <c r="E133" s="25" t="s">
        <v>184</v>
      </c>
      <c r="F133" s="25" t="s">
        <v>199</v>
      </c>
      <c r="G133" s="25">
        <v>91</v>
      </c>
      <c r="H133" s="27">
        <v>170.17</v>
      </c>
    </row>
    <row r="134" spans="1:8" x14ac:dyDescent="0.25">
      <c r="A134" s="28">
        <v>41387</v>
      </c>
      <c r="B134" s="25" t="s">
        <v>182</v>
      </c>
      <c r="C134" s="25" t="s">
        <v>193</v>
      </c>
      <c r="D134" s="25" t="s">
        <v>195</v>
      </c>
      <c r="E134" s="25" t="s">
        <v>189</v>
      </c>
      <c r="F134" s="25" t="s">
        <v>198</v>
      </c>
      <c r="G134" s="25">
        <v>56</v>
      </c>
      <c r="H134" s="27">
        <v>159.04</v>
      </c>
    </row>
    <row r="135" spans="1:8" x14ac:dyDescent="0.25">
      <c r="A135" s="28">
        <v>41388</v>
      </c>
      <c r="B135" s="25" t="s">
        <v>182</v>
      </c>
      <c r="C135" s="25" t="s">
        <v>193</v>
      </c>
      <c r="D135" s="25" t="s">
        <v>195</v>
      </c>
      <c r="E135" s="25" t="s">
        <v>201</v>
      </c>
      <c r="F135" s="25" t="s">
        <v>200</v>
      </c>
      <c r="G135" s="25">
        <v>30</v>
      </c>
      <c r="H135" s="27">
        <v>104.7</v>
      </c>
    </row>
    <row r="136" spans="1:8" x14ac:dyDescent="0.25">
      <c r="A136" s="28">
        <v>41389</v>
      </c>
      <c r="B136" s="25" t="s">
        <v>182</v>
      </c>
      <c r="C136" s="25" t="s">
        <v>181</v>
      </c>
      <c r="D136" s="25" t="s">
        <v>180</v>
      </c>
      <c r="E136" s="25" t="s">
        <v>189</v>
      </c>
      <c r="F136" s="25" t="s">
        <v>198</v>
      </c>
      <c r="G136" s="25">
        <v>86</v>
      </c>
      <c r="H136" s="27">
        <v>244.24</v>
      </c>
    </row>
    <row r="137" spans="1:8" x14ac:dyDescent="0.25">
      <c r="A137" s="28">
        <v>41390</v>
      </c>
      <c r="B137" s="25" t="s">
        <v>187</v>
      </c>
      <c r="C137" s="25" t="s">
        <v>186</v>
      </c>
      <c r="D137" s="25" t="s">
        <v>185</v>
      </c>
      <c r="E137" s="25" t="s">
        <v>184</v>
      </c>
      <c r="F137" s="25" t="s">
        <v>199</v>
      </c>
      <c r="G137" s="25">
        <v>43</v>
      </c>
      <c r="H137" s="27">
        <v>80.41</v>
      </c>
    </row>
    <row r="138" spans="1:8" x14ac:dyDescent="0.25">
      <c r="A138" s="28">
        <v>41393</v>
      </c>
      <c r="B138" s="25" t="s">
        <v>182</v>
      </c>
      <c r="C138" s="25" t="s">
        <v>181</v>
      </c>
      <c r="D138" s="25" t="s">
        <v>180</v>
      </c>
      <c r="E138" s="25" t="s">
        <v>184</v>
      </c>
      <c r="F138" s="25" t="s">
        <v>183</v>
      </c>
      <c r="G138" s="25">
        <v>120</v>
      </c>
      <c r="H138" s="27">
        <v>212.4</v>
      </c>
    </row>
    <row r="139" spans="1:8" x14ac:dyDescent="0.25">
      <c r="A139" s="28">
        <v>41394</v>
      </c>
      <c r="B139" s="25" t="s">
        <v>182</v>
      </c>
      <c r="C139" s="25" t="s">
        <v>191</v>
      </c>
      <c r="D139" s="25" t="s">
        <v>190</v>
      </c>
      <c r="E139" s="25" t="s">
        <v>201</v>
      </c>
      <c r="F139" s="25" t="s">
        <v>200</v>
      </c>
      <c r="G139" s="25">
        <v>36</v>
      </c>
      <c r="H139" s="27">
        <v>125.64</v>
      </c>
    </row>
    <row r="140" spans="1:8" x14ac:dyDescent="0.25">
      <c r="A140" s="28">
        <v>41395</v>
      </c>
      <c r="B140" s="25" t="s">
        <v>187</v>
      </c>
      <c r="C140" s="25" t="s">
        <v>197</v>
      </c>
      <c r="D140" s="25" t="s">
        <v>196</v>
      </c>
      <c r="E140" s="25" t="s">
        <v>184</v>
      </c>
      <c r="F140" s="25" t="s">
        <v>183</v>
      </c>
      <c r="G140" s="25">
        <v>150</v>
      </c>
      <c r="H140" s="27">
        <v>265.5</v>
      </c>
    </row>
    <row r="141" spans="1:8" x14ac:dyDescent="0.25">
      <c r="A141" s="28">
        <v>41396</v>
      </c>
      <c r="B141" s="25" t="s">
        <v>182</v>
      </c>
      <c r="C141" s="25" t="s">
        <v>191</v>
      </c>
      <c r="D141" s="25" t="s">
        <v>190</v>
      </c>
      <c r="E141" s="25" t="s">
        <v>184</v>
      </c>
      <c r="F141" s="25" t="s">
        <v>183</v>
      </c>
      <c r="G141" s="25">
        <v>76</v>
      </c>
      <c r="H141" s="27">
        <v>134.52000000000001</v>
      </c>
    </row>
    <row r="142" spans="1:8" x14ac:dyDescent="0.25">
      <c r="A142" s="28">
        <v>41397</v>
      </c>
      <c r="B142" s="25" t="s">
        <v>182</v>
      </c>
      <c r="C142" s="25" t="s">
        <v>181</v>
      </c>
      <c r="D142" s="25" t="s">
        <v>180</v>
      </c>
      <c r="E142" s="25" t="s">
        <v>179</v>
      </c>
      <c r="F142" s="25" t="s">
        <v>178</v>
      </c>
      <c r="G142" s="25">
        <v>30</v>
      </c>
      <c r="H142" s="27">
        <v>50.4</v>
      </c>
    </row>
    <row r="143" spans="1:8" x14ac:dyDescent="0.25">
      <c r="A143" s="28">
        <v>41400</v>
      </c>
      <c r="B143" s="25" t="s">
        <v>182</v>
      </c>
      <c r="C143" s="25" t="s">
        <v>191</v>
      </c>
      <c r="D143" s="25" t="s">
        <v>190</v>
      </c>
      <c r="E143" s="25" t="s">
        <v>189</v>
      </c>
      <c r="F143" s="25" t="s">
        <v>194</v>
      </c>
      <c r="G143" s="25">
        <v>46</v>
      </c>
      <c r="H143" s="27">
        <v>100.28</v>
      </c>
    </row>
    <row r="144" spans="1:8" x14ac:dyDescent="0.25">
      <c r="A144" s="28">
        <v>41401</v>
      </c>
      <c r="B144" s="25" t="s">
        <v>182</v>
      </c>
      <c r="C144" s="25" t="s">
        <v>193</v>
      </c>
      <c r="D144" s="25" t="s">
        <v>195</v>
      </c>
      <c r="E144" s="25" t="s">
        <v>184</v>
      </c>
      <c r="F144" s="25" t="s">
        <v>199</v>
      </c>
      <c r="G144" s="25">
        <v>69</v>
      </c>
      <c r="H144" s="27">
        <v>129.03</v>
      </c>
    </row>
    <row r="145" spans="1:8" x14ac:dyDescent="0.25">
      <c r="A145" s="28">
        <v>41402</v>
      </c>
      <c r="B145" s="25" t="s">
        <v>182</v>
      </c>
      <c r="C145" s="25" t="s">
        <v>191</v>
      </c>
      <c r="D145" s="25" t="s">
        <v>190</v>
      </c>
      <c r="E145" s="25" t="s">
        <v>189</v>
      </c>
      <c r="F145" s="25" t="s">
        <v>188</v>
      </c>
      <c r="G145" s="25">
        <v>95</v>
      </c>
      <c r="H145" s="27">
        <v>177.65</v>
      </c>
    </row>
    <row r="146" spans="1:8" x14ac:dyDescent="0.25">
      <c r="A146" s="28">
        <v>41403</v>
      </c>
      <c r="B146" s="25" t="s">
        <v>182</v>
      </c>
      <c r="C146" s="25" t="s">
        <v>193</v>
      </c>
      <c r="D146" s="25" t="s">
        <v>192</v>
      </c>
      <c r="E146" s="25" t="s">
        <v>201</v>
      </c>
      <c r="F146" s="25" t="s">
        <v>200</v>
      </c>
      <c r="G146" s="25">
        <v>31</v>
      </c>
      <c r="H146" s="27">
        <v>108.19</v>
      </c>
    </row>
    <row r="147" spans="1:8" x14ac:dyDescent="0.25">
      <c r="A147" s="28">
        <v>41404</v>
      </c>
      <c r="B147" s="25" t="s">
        <v>182</v>
      </c>
      <c r="C147" s="25" t="s">
        <v>193</v>
      </c>
      <c r="D147" s="25" t="s">
        <v>195</v>
      </c>
      <c r="E147" s="25" t="s">
        <v>189</v>
      </c>
      <c r="F147" s="25" t="s">
        <v>198</v>
      </c>
      <c r="G147" s="25">
        <v>74</v>
      </c>
      <c r="H147" s="27">
        <v>210.16</v>
      </c>
    </row>
    <row r="148" spans="1:8" x14ac:dyDescent="0.25">
      <c r="A148" s="28">
        <v>41407</v>
      </c>
      <c r="B148" s="25" t="s">
        <v>182</v>
      </c>
      <c r="C148" s="25" t="s">
        <v>193</v>
      </c>
      <c r="D148" s="25" t="s">
        <v>195</v>
      </c>
      <c r="E148" s="25" t="s">
        <v>201</v>
      </c>
      <c r="F148" s="25" t="s">
        <v>200</v>
      </c>
      <c r="G148" s="25">
        <v>26</v>
      </c>
      <c r="H148" s="27">
        <v>90.74</v>
      </c>
    </row>
    <row r="149" spans="1:8" x14ac:dyDescent="0.25">
      <c r="A149" s="28">
        <v>41408</v>
      </c>
      <c r="B149" s="25" t="s">
        <v>182</v>
      </c>
      <c r="C149" s="25" t="s">
        <v>191</v>
      </c>
      <c r="D149" s="25" t="s">
        <v>190</v>
      </c>
      <c r="E149" s="25" t="s">
        <v>184</v>
      </c>
      <c r="F149" s="25" t="s">
        <v>199</v>
      </c>
      <c r="G149" s="25">
        <v>33</v>
      </c>
      <c r="H149" s="27">
        <v>61.71</v>
      </c>
    </row>
    <row r="150" spans="1:8" x14ac:dyDescent="0.25">
      <c r="A150" s="28">
        <v>41409</v>
      </c>
      <c r="B150" s="25" t="s">
        <v>182</v>
      </c>
      <c r="C150" s="25" t="s">
        <v>191</v>
      </c>
      <c r="D150" s="25" t="s">
        <v>190</v>
      </c>
      <c r="E150" s="25" t="s">
        <v>189</v>
      </c>
      <c r="F150" s="25" t="s">
        <v>194</v>
      </c>
      <c r="G150" s="25">
        <v>31</v>
      </c>
      <c r="H150" s="27">
        <v>67.58</v>
      </c>
    </row>
    <row r="151" spans="1:8" x14ac:dyDescent="0.25">
      <c r="A151" s="28">
        <v>41410</v>
      </c>
      <c r="B151" s="25" t="s">
        <v>187</v>
      </c>
      <c r="C151" s="25" t="s">
        <v>197</v>
      </c>
      <c r="D151" s="25" t="s">
        <v>196</v>
      </c>
      <c r="E151" s="25" t="s">
        <v>189</v>
      </c>
      <c r="F151" s="25" t="s">
        <v>188</v>
      </c>
      <c r="G151" s="25">
        <v>80</v>
      </c>
      <c r="H151" s="27">
        <v>149.6</v>
      </c>
    </row>
    <row r="152" spans="1:8" x14ac:dyDescent="0.25">
      <c r="A152" s="28">
        <v>41411</v>
      </c>
      <c r="B152" s="25" t="s">
        <v>182</v>
      </c>
      <c r="C152" s="25" t="s">
        <v>181</v>
      </c>
      <c r="D152" s="25" t="s">
        <v>180</v>
      </c>
      <c r="E152" s="25" t="s">
        <v>179</v>
      </c>
      <c r="F152" s="25" t="s">
        <v>178</v>
      </c>
      <c r="G152" s="25">
        <v>45</v>
      </c>
      <c r="H152" s="27">
        <v>75.599999999999994</v>
      </c>
    </row>
    <row r="153" spans="1:8" x14ac:dyDescent="0.25">
      <c r="A153" s="28">
        <v>41414</v>
      </c>
      <c r="B153" s="25" t="s">
        <v>182</v>
      </c>
      <c r="C153" s="25" t="s">
        <v>181</v>
      </c>
      <c r="D153" s="25" t="s">
        <v>180</v>
      </c>
      <c r="E153" s="25" t="s">
        <v>201</v>
      </c>
      <c r="F153" s="25" t="s">
        <v>200</v>
      </c>
      <c r="G153" s="25">
        <v>22</v>
      </c>
      <c r="H153" s="27">
        <v>76.78</v>
      </c>
    </row>
    <row r="154" spans="1:8" x14ac:dyDescent="0.25">
      <c r="A154" s="28">
        <v>41415</v>
      </c>
      <c r="B154" s="25" t="s">
        <v>182</v>
      </c>
      <c r="C154" s="25" t="s">
        <v>193</v>
      </c>
      <c r="D154" s="25" t="s">
        <v>192</v>
      </c>
      <c r="E154" s="25" t="s">
        <v>184</v>
      </c>
      <c r="F154" s="25" t="s">
        <v>183</v>
      </c>
      <c r="G154" s="25">
        <v>31</v>
      </c>
      <c r="H154" s="27">
        <v>54.87</v>
      </c>
    </row>
    <row r="155" spans="1:8" x14ac:dyDescent="0.25">
      <c r="A155" s="28">
        <v>41416</v>
      </c>
      <c r="B155" s="25" t="s">
        <v>182</v>
      </c>
      <c r="C155" s="25" t="s">
        <v>191</v>
      </c>
      <c r="D155" s="25" t="s">
        <v>190</v>
      </c>
      <c r="E155" s="25" t="s">
        <v>189</v>
      </c>
      <c r="F155" s="25" t="s">
        <v>198</v>
      </c>
      <c r="G155" s="25">
        <v>101</v>
      </c>
      <c r="H155" s="27">
        <v>286.83999999999997</v>
      </c>
    </row>
    <row r="156" spans="1:8" x14ac:dyDescent="0.25">
      <c r="A156" s="28">
        <v>41417</v>
      </c>
      <c r="B156" s="25" t="s">
        <v>187</v>
      </c>
      <c r="C156" s="25" t="s">
        <v>197</v>
      </c>
      <c r="D156" s="25" t="s">
        <v>196</v>
      </c>
      <c r="E156" s="25" t="s">
        <v>184</v>
      </c>
      <c r="F156" s="25" t="s">
        <v>199</v>
      </c>
      <c r="G156" s="25">
        <v>30</v>
      </c>
      <c r="H156" s="27">
        <v>56.1</v>
      </c>
    </row>
    <row r="157" spans="1:8" x14ac:dyDescent="0.25">
      <c r="A157" s="28">
        <v>41418</v>
      </c>
      <c r="B157" s="25" t="s">
        <v>182</v>
      </c>
      <c r="C157" s="25" t="s">
        <v>191</v>
      </c>
      <c r="D157" s="25" t="s">
        <v>190</v>
      </c>
      <c r="E157" s="25" t="s">
        <v>201</v>
      </c>
      <c r="F157" s="25" t="s">
        <v>200</v>
      </c>
      <c r="G157" s="25">
        <v>21</v>
      </c>
      <c r="H157" s="27">
        <v>73.290000000000006</v>
      </c>
    </row>
    <row r="158" spans="1:8" x14ac:dyDescent="0.25">
      <c r="A158" s="28">
        <v>41421</v>
      </c>
      <c r="B158" s="25" t="s">
        <v>182</v>
      </c>
      <c r="C158" s="25" t="s">
        <v>193</v>
      </c>
      <c r="D158" s="25" t="s">
        <v>192</v>
      </c>
      <c r="E158" s="25" t="s">
        <v>189</v>
      </c>
      <c r="F158" s="25" t="s">
        <v>194</v>
      </c>
      <c r="G158" s="25">
        <v>119</v>
      </c>
      <c r="H158" s="27">
        <v>259.42</v>
      </c>
    </row>
    <row r="159" spans="1:8" x14ac:dyDescent="0.25">
      <c r="A159" s="28">
        <v>41422</v>
      </c>
      <c r="B159" s="25" t="s">
        <v>182</v>
      </c>
      <c r="C159" s="25" t="s">
        <v>193</v>
      </c>
      <c r="D159" s="25" t="s">
        <v>192</v>
      </c>
      <c r="E159" s="25" t="s">
        <v>184</v>
      </c>
      <c r="F159" s="25" t="s">
        <v>199</v>
      </c>
      <c r="G159" s="25">
        <v>29</v>
      </c>
      <c r="H159" s="27">
        <v>54.23</v>
      </c>
    </row>
    <row r="160" spans="1:8" x14ac:dyDescent="0.25">
      <c r="A160" s="28">
        <v>41423</v>
      </c>
      <c r="B160" s="25" t="s">
        <v>182</v>
      </c>
      <c r="C160" s="25" t="s">
        <v>191</v>
      </c>
      <c r="D160" s="25" t="s">
        <v>190</v>
      </c>
      <c r="E160" s="25" t="s">
        <v>189</v>
      </c>
      <c r="F160" s="25" t="s">
        <v>188</v>
      </c>
      <c r="G160" s="25">
        <v>77</v>
      </c>
      <c r="H160" s="27">
        <v>143.99</v>
      </c>
    </row>
    <row r="161" spans="1:8" x14ac:dyDescent="0.25">
      <c r="A161" s="28">
        <v>41424</v>
      </c>
      <c r="B161" s="25" t="s">
        <v>182</v>
      </c>
      <c r="C161" s="25" t="s">
        <v>193</v>
      </c>
      <c r="D161" s="25" t="s">
        <v>195</v>
      </c>
      <c r="E161" s="25" t="s">
        <v>184</v>
      </c>
      <c r="F161" s="25" t="s">
        <v>129</v>
      </c>
      <c r="G161" s="25">
        <v>21</v>
      </c>
      <c r="H161" s="27">
        <v>47.67</v>
      </c>
    </row>
    <row r="162" spans="1:8" x14ac:dyDescent="0.25">
      <c r="A162" s="28">
        <v>41425</v>
      </c>
      <c r="B162" s="25" t="s">
        <v>182</v>
      </c>
      <c r="C162" s="25" t="s">
        <v>181</v>
      </c>
      <c r="D162" s="25" t="s">
        <v>180</v>
      </c>
      <c r="E162" s="25" t="s">
        <v>184</v>
      </c>
      <c r="F162" s="25" t="s">
        <v>183</v>
      </c>
      <c r="G162" s="25">
        <v>153</v>
      </c>
      <c r="H162" s="27">
        <v>270.81</v>
      </c>
    </row>
    <row r="163" spans="1:8" x14ac:dyDescent="0.25">
      <c r="A163" s="28">
        <v>41428</v>
      </c>
      <c r="B163" s="25" t="s">
        <v>182</v>
      </c>
      <c r="C163" s="25" t="s">
        <v>193</v>
      </c>
      <c r="D163" s="25" t="s">
        <v>195</v>
      </c>
      <c r="E163" s="25" t="s">
        <v>201</v>
      </c>
      <c r="F163" s="25" t="s">
        <v>200</v>
      </c>
      <c r="G163" s="25">
        <v>23</v>
      </c>
      <c r="H163" s="27">
        <v>80.27</v>
      </c>
    </row>
    <row r="164" spans="1:8" x14ac:dyDescent="0.25">
      <c r="A164" s="28">
        <v>41429</v>
      </c>
      <c r="B164" s="25" t="s">
        <v>182</v>
      </c>
      <c r="C164" s="25" t="s">
        <v>181</v>
      </c>
      <c r="D164" s="25" t="s">
        <v>180</v>
      </c>
      <c r="E164" s="25" t="s">
        <v>179</v>
      </c>
      <c r="F164" s="25" t="s">
        <v>178</v>
      </c>
      <c r="G164" s="25">
        <v>57</v>
      </c>
      <c r="H164" s="27">
        <v>95.76</v>
      </c>
    </row>
    <row r="165" spans="1:8" x14ac:dyDescent="0.25">
      <c r="A165" s="28">
        <v>41430</v>
      </c>
      <c r="B165" s="25" t="s">
        <v>182</v>
      </c>
      <c r="C165" s="25" t="s">
        <v>193</v>
      </c>
      <c r="D165" s="25" t="s">
        <v>195</v>
      </c>
      <c r="E165" s="25" t="s">
        <v>184</v>
      </c>
      <c r="F165" s="25" t="s">
        <v>183</v>
      </c>
      <c r="G165" s="25">
        <v>174</v>
      </c>
      <c r="H165" s="27">
        <v>307.98</v>
      </c>
    </row>
    <row r="166" spans="1:8" x14ac:dyDescent="0.25">
      <c r="A166" s="28">
        <v>41431</v>
      </c>
      <c r="B166" s="25" t="s">
        <v>187</v>
      </c>
      <c r="C166" s="25" t="s">
        <v>197</v>
      </c>
      <c r="D166" s="25" t="s">
        <v>196</v>
      </c>
      <c r="E166" s="25" t="s">
        <v>189</v>
      </c>
      <c r="F166" s="25" t="s">
        <v>194</v>
      </c>
      <c r="G166" s="25">
        <v>375</v>
      </c>
      <c r="H166" s="27">
        <v>817.5</v>
      </c>
    </row>
    <row r="167" spans="1:8" x14ac:dyDescent="0.25">
      <c r="A167" s="28">
        <v>41432</v>
      </c>
      <c r="B167" s="25" t="s">
        <v>182</v>
      </c>
      <c r="C167" s="25" t="s">
        <v>193</v>
      </c>
      <c r="D167" s="25" t="s">
        <v>192</v>
      </c>
      <c r="E167" s="25" t="s">
        <v>189</v>
      </c>
      <c r="F167" s="25" t="s">
        <v>198</v>
      </c>
      <c r="G167" s="25">
        <v>24</v>
      </c>
      <c r="H167" s="27">
        <v>68.16</v>
      </c>
    </row>
    <row r="168" spans="1:8" x14ac:dyDescent="0.25">
      <c r="A168" s="28">
        <v>41435</v>
      </c>
      <c r="B168" s="25" t="s">
        <v>182</v>
      </c>
      <c r="C168" s="25" t="s">
        <v>191</v>
      </c>
      <c r="D168" s="25" t="s">
        <v>190</v>
      </c>
      <c r="E168" s="25" t="s">
        <v>184</v>
      </c>
      <c r="F168" s="25" t="s">
        <v>129</v>
      </c>
      <c r="G168" s="25">
        <v>32</v>
      </c>
      <c r="H168" s="27">
        <v>72.64</v>
      </c>
    </row>
    <row r="169" spans="1:8" x14ac:dyDescent="0.25">
      <c r="A169" s="28">
        <v>41436</v>
      </c>
      <c r="B169" s="25" t="s">
        <v>182</v>
      </c>
      <c r="C169" s="25" t="s">
        <v>191</v>
      </c>
      <c r="D169" s="25" t="s">
        <v>190</v>
      </c>
      <c r="E169" s="25" t="s">
        <v>201</v>
      </c>
      <c r="F169" s="25" t="s">
        <v>200</v>
      </c>
      <c r="G169" s="25">
        <v>53</v>
      </c>
      <c r="H169" s="27">
        <v>184.97</v>
      </c>
    </row>
    <row r="170" spans="1:8" x14ac:dyDescent="0.25">
      <c r="A170" s="28">
        <v>41437</v>
      </c>
      <c r="B170" s="25" t="s">
        <v>182</v>
      </c>
      <c r="C170" s="25" t="s">
        <v>181</v>
      </c>
      <c r="D170" s="25" t="s">
        <v>180</v>
      </c>
      <c r="E170" s="25" t="s">
        <v>201</v>
      </c>
      <c r="F170" s="25" t="s">
        <v>200</v>
      </c>
      <c r="G170" s="25">
        <v>31</v>
      </c>
      <c r="H170" s="27">
        <v>108.19</v>
      </c>
    </row>
    <row r="171" spans="1:8" x14ac:dyDescent="0.25">
      <c r="A171" s="28">
        <v>41438</v>
      </c>
      <c r="B171" s="25" t="s">
        <v>182</v>
      </c>
      <c r="C171" s="25" t="s">
        <v>191</v>
      </c>
      <c r="D171" s="25" t="s">
        <v>190</v>
      </c>
      <c r="E171" s="25" t="s">
        <v>189</v>
      </c>
      <c r="F171" s="25" t="s">
        <v>194</v>
      </c>
      <c r="G171" s="25">
        <v>28</v>
      </c>
      <c r="H171" s="27">
        <v>61.04</v>
      </c>
    </row>
    <row r="172" spans="1:8" x14ac:dyDescent="0.25">
      <c r="A172" s="28">
        <v>41439</v>
      </c>
      <c r="B172" s="25" t="s">
        <v>187</v>
      </c>
      <c r="C172" s="25" t="s">
        <v>197</v>
      </c>
      <c r="D172" s="25" t="s">
        <v>196</v>
      </c>
      <c r="E172" s="25" t="s">
        <v>189</v>
      </c>
      <c r="F172" s="25" t="s">
        <v>198</v>
      </c>
      <c r="G172" s="25">
        <v>141</v>
      </c>
      <c r="H172" s="27">
        <v>400.44</v>
      </c>
    </row>
    <row r="173" spans="1:8" x14ac:dyDescent="0.25">
      <c r="A173" s="28">
        <v>41442</v>
      </c>
      <c r="B173" s="25" t="s">
        <v>182</v>
      </c>
      <c r="C173" s="25" t="s">
        <v>191</v>
      </c>
      <c r="D173" s="25" t="s">
        <v>190</v>
      </c>
      <c r="E173" s="25" t="s">
        <v>189</v>
      </c>
      <c r="F173" s="25" t="s">
        <v>198</v>
      </c>
      <c r="G173" s="25">
        <v>98</v>
      </c>
      <c r="H173" s="27">
        <v>278.32</v>
      </c>
    </row>
    <row r="174" spans="1:8" x14ac:dyDescent="0.25">
      <c r="A174" s="28">
        <v>41443</v>
      </c>
      <c r="B174" s="25" t="s">
        <v>182</v>
      </c>
      <c r="C174" s="25" t="s">
        <v>181</v>
      </c>
      <c r="D174" s="25" t="s">
        <v>180</v>
      </c>
      <c r="E174" s="25" t="s">
        <v>189</v>
      </c>
      <c r="F174" s="25" t="s">
        <v>194</v>
      </c>
      <c r="G174" s="25">
        <v>211</v>
      </c>
      <c r="H174" s="27">
        <v>459.98</v>
      </c>
    </row>
    <row r="175" spans="1:8" x14ac:dyDescent="0.25">
      <c r="A175" s="28">
        <v>41444</v>
      </c>
      <c r="B175" s="25" t="s">
        <v>182</v>
      </c>
      <c r="C175" s="25" t="s">
        <v>193</v>
      </c>
      <c r="D175" s="25" t="s">
        <v>192</v>
      </c>
      <c r="E175" s="25" t="s">
        <v>184</v>
      </c>
      <c r="F175" s="25" t="s">
        <v>183</v>
      </c>
      <c r="G175" s="25">
        <v>28</v>
      </c>
      <c r="H175" s="27">
        <v>49.56</v>
      </c>
    </row>
    <row r="176" spans="1:8" x14ac:dyDescent="0.25">
      <c r="A176" s="28">
        <v>41445</v>
      </c>
      <c r="B176" s="25" t="s">
        <v>182</v>
      </c>
      <c r="C176" s="25" t="s">
        <v>191</v>
      </c>
      <c r="D176" s="25" t="s">
        <v>190</v>
      </c>
      <c r="E176" s="25" t="s">
        <v>179</v>
      </c>
      <c r="F176" s="25" t="s">
        <v>178</v>
      </c>
      <c r="G176" s="25">
        <v>26</v>
      </c>
      <c r="H176" s="27">
        <v>43.68</v>
      </c>
    </row>
    <row r="177" spans="1:8" x14ac:dyDescent="0.25">
      <c r="A177" s="28">
        <v>41446</v>
      </c>
      <c r="B177" s="25" t="s">
        <v>182</v>
      </c>
      <c r="C177" s="25" t="s">
        <v>191</v>
      </c>
      <c r="D177" s="25" t="s">
        <v>190</v>
      </c>
      <c r="E177" s="25" t="s">
        <v>189</v>
      </c>
      <c r="F177" s="25" t="s">
        <v>194</v>
      </c>
      <c r="G177" s="25">
        <v>81</v>
      </c>
      <c r="H177" s="27">
        <v>176.58</v>
      </c>
    </row>
    <row r="178" spans="1:8" x14ac:dyDescent="0.25">
      <c r="A178" s="28">
        <v>41449</v>
      </c>
      <c r="B178" s="25" t="s">
        <v>187</v>
      </c>
      <c r="C178" s="25" t="s">
        <v>186</v>
      </c>
      <c r="D178" s="25" t="s">
        <v>185</v>
      </c>
      <c r="E178" s="25" t="s">
        <v>184</v>
      </c>
      <c r="F178" s="25" t="s">
        <v>183</v>
      </c>
      <c r="G178" s="25">
        <v>58</v>
      </c>
      <c r="H178" s="27">
        <v>102.66</v>
      </c>
    </row>
    <row r="179" spans="1:8" x14ac:dyDescent="0.25">
      <c r="A179" s="28">
        <v>41450</v>
      </c>
      <c r="B179" s="25" t="s">
        <v>187</v>
      </c>
      <c r="C179" s="25" t="s">
        <v>197</v>
      </c>
      <c r="D179" s="25" t="s">
        <v>196</v>
      </c>
      <c r="E179" s="25" t="s">
        <v>184</v>
      </c>
      <c r="F179" s="25" t="s">
        <v>183</v>
      </c>
      <c r="G179" s="25">
        <v>104</v>
      </c>
      <c r="H179" s="27">
        <v>184.08</v>
      </c>
    </row>
    <row r="180" spans="1:8" x14ac:dyDescent="0.25">
      <c r="A180" s="28">
        <v>41451</v>
      </c>
      <c r="B180" s="25" t="s">
        <v>187</v>
      </c>
      <c r="C180" s="25" t="s">
        <v>197</v>
      </c>
      <c r="D180" s="25" t="s">
        <v>196</v>
      </c>
      <c r="E180" s="25" t="s">
        <v>179</v>
      </c>
      <c r="F180" s="25" t="s">
        <v>178</v>
      </c>
      <c r="G180" s="25">
        <v>114</v>
      </c>
      <c r="H180" s="27">
        <v>191.52</v>
      </c>
    </row>
    <row r="181" spans="1:8" x14ac:dyDescent="0.25">
      <c r="A181" s="28">
        <v>41452</v>
      </c>
      <c r="B181" s="25" t="s">
        <v>182</v>
      </c>
      <c r="C181" s="25" t="s">
        <v>193</v>
      </c>
      <c r="D181" s="25" t="s">
        <v>195</v>
      </c>
      <c r="E181" s="25" t="s">
        <v>189</v>
      </c>
      <c r="F181" s="25" t="s">
        <v>194</v>
      </c>
      <c r="G181" s="25">
        <v>144</v>
      </c>
      <c r="H181" s="27">
        <v>313.92</v>
      </c>
    </row>
    <row r="182" spans="1:8" x14ac:dyDescent="0.25">
      <c r="A182" s="28">
        <v>41453</v>
      </c>
      <c r="B182" s="25" t="s">
        <v>187</v>
      </c>
      <c r="C182" s="25" t="s">
        <v>186</v>
      </c>
      <c r="D182" s="25" t="s">
        <v>185</v>
      </c>
      <c r="E182" s="25" t="s">
        <v>184</v>
      </c>
      <c r="F182" s="25" t="s">
        <v>199</v>
      </c>
      <c r="G182" s="25">
        <v>43</v>
      </c>
      <c r="H182" s="27">
        <v>80.41</v>
      </c>
    </row>
    <row r="183" spans="1:8" x14ac:dyDescent="0.25">
      <c r="A183" s="28">
        <v>41456</v>
      </c>
      <c r="B183" s="25" t="s">
        <v>187</v>
      </c>
      <c r="C183" s="25" t="s">
        <v>197</v>
      </c>
      <c r="D183" s="25" t="s">
        <v>196</v>
      </c>
      <c r="E183" s="25" t="s">
        <v>189</v>
      </c>
      <c r="F183" s="25" t="s">
        <v>194</v>
      </c>
      <c r="G183" s="25">
        <v>144</v>
      </c>
      <c r="H183" s="27">
        <v>313.92</v>
      </c>
    </row>
    <row r="184" spans="1:8" x14ac:dyDescent="0.25">
      <c r="A184" s="28">
        <v>41457</v>
      </c>
      <c r="B184" s="25" t="s">
        <v>182</v>
      </c>
      <c r="C184" s="25" t="s">
        <v>193</v>
      </c>
      <c r="D184" s="25" t="s">
        <v>195</v>
      </c>
      <c r="E184" s="25" t="s">
        <v>184</v>
      </c>
      <c r="F184" s="25" t="s">
        <v>183</v>
      </c>
      <c r="G184" s="25">
        <v>90</v>
      </c>
      <c r="H184" s="27">
        <v>159.30000000000001</v>
      </c>
    </row>
    <row r="185" spans="1:8" x14ac:dyDescent="0.25">
      <c r="A185" s="28">
        <v>41458</v>
      </c>
      <c r="B185" s="25" t="s">
        <v>182</v>
      </c>
      <c r="C185" s="25" t="s">
        <v>191</v>
      </c>
      <c r="D185" s="25" t="s">
        <v>190</v>
      </c>
      <c r="E185" s="25" t="s">
        <v>179</v>
      </c>
      <c r="F185" s="25" t="s">
        <v>203</v>
      </c>
      <c r="G185" s="25">
        <v>26</v>
      </c>
      <c r="H185" s="27">
        <v>81.900000000000006</v>
      </c>
    </row>
    <row r="186" spans="1:8" x14ac:dyDescent="0.25">
      <c r="A186" s="28">
        <v>41459</v>
      </c>
      <c r="B186" s="25" t="s">
        <v>182</v>
      </c>
      <c r="C186" s="25" t="s">
        <v>193</v>
      </c>
      <c r="D186" s="25" t="s">
        <v>192</v>
      </c>
      <c r="E186" s="25" t="s">
        <v>184</v>
      </c>
      <c r="F186" s="25" t="s">
        <v>199</v>
      </c>
      <c r="G186" s="25">
        <v>34</v>
      </c>
      <c r="H186" s="27">
        <v>63.58</v>
      </c>
    </row>
    <row r="187" spans="1:8" x14ac:dyDescent="0.25">
      <c r="A187" s="28">
        <v>41460</v>
      </c>
      <c r="B187" s="25" t="s">
        <v>182</v>
      </c>
      <c r="C187" s="25" t="s">
        <v>191</v>
      </c>
      <c r="D187" s="25" t="s">
        <v>190</v>
      </c>
      <c r="E187" s="25" t="s">
        <v>184</v>
      </c>
      <c r="F187" s="25" t="s">
        <v>183</v>
      </c>
      <c r="G187" s="25">
        <v>74</v>
      </c>
      <c r="H187" s="27">
        <v>130.97999999999999</v>
      </c>
    </row>
    <row r="188" spans="1:8" x14ac:dyDescent="0.25">
      <c r="A188" s="28">
        <v>41463</v>
      </c>
      <c r="B188" s="25" t="s">
        <v>182</v>
      </c>
      <c r="C188" s="25" t="s">
        <v>181</v>
      </c>
      <c r="D188" s="25" t="s">
        <v>180</v>
      </c>
      <c r="E188" s="25" t="s">
        <v>184</v>
      </c>
      <c r="F188" s="25" t="s">
        <v>199</v>
      </c>
      <c r="G188" s="25">
        <v>84</v>
      </c>
      <c r="H188" s="27">
        <v>157.08000000000001</v>
      </c>
    </row>
    <row r="189" spans="1:8" x14ac:dyDescent="0.25">
      <c r="A189" s="28">
        <v>41464</v>
      </c>
      <c r="B189" s="25" t="s">
        <v>187</v>
      </c>
      <c r="C189" s="25" t="s">
        <v>186</v>
      </c>
      <c r="D189" s="25" t="s">
        <v>185</v>
      </c>
      <c r="E189" s="25" t="s">
        <v>184</v>
      </c>
      <c r="F189" s="25" t="s">
        <v>199</v>
      </c>
      <c r="G189" s="25">
        <v>72</v>
      </c>
      <c r="H189" s="27">
        <v>134.63999999999999</v>
      </c>
    </row>
    <row r="190" spans="1:8" x14ac:dyDescent="0.25">
      <c r="A190" s="28">
        <v>41465</v>
      </c>
      <c r="B190" s="25" t="s">
        <v>182</v>
      </c>
      <c r="C190" s="25" t="s">
        <v>191</v>
      </c>
      <c r="D190" s="25" t="s">
        <v>190</v>
      </c>
      <c r="E190" s="25" t="s">
        <v>201</v>
      </c>
      <c r="F190" s="25" t="s">
        <v>200</v>
      </c>
      <c r="G190" s="25">
        <v>38</v>
      </c>
      <c r="H190" s="27">
        <v>132.62</v>
      </c>
    </row>
    <row r="191" spans="1:8" x14ac:dyDescent="0.25">
      <c r="A191" s="28">
        <v>41466</v>
      </c>
      <c r="B191" s="25" t="s">
        <v>187</v>
      </c>
      <c r="C191" s="25" t="s">
        <v>197</v>
      </c>
      <c r="D191" s="25" t="s">
        <v>196</v>
      </c>
      <c r="E191" s="25" t="s">
        <v>184</v>
      </c>
      <c r="F191" s="25" t="s">
        <v>183</v>
      </c>
      <c r="G191" s="25">
        <v>30</v>
      </c>
      <c r="H191" s="27">
        <v>53.1</v>
      </c>
    </row>
    <row r="192" spans="1:8" x14ac:dyDescent="0.25">
      <c r="A192" s="28">
        <v>41467</v>
      </c>
      <c r="B192" s="25" t="s">
        <v>182</v>
      </c>
      <c r="C192" s="25" t="s">
        <v>193</v>
      </c>
      <c r="D192" s="25" t="s">
        <v>195</v>
      </c>
      <c r="E192" s="25" t="s">
        <v>189</v>
      </c>
      <c r="F192" s="25" t="s">
        <v>194</v>
      </c>
      <c r="G192" s="25">
        <v>201</v>
      </c>
      <c r="H192" s="27">
        <v>438.18</v>
      </c>
    </row>
    <row r="193" spans="1:8" x14ac:dyDescent="0.25">
      <c r="A193" s="28">
        <v>41470</v>
      </c>
      <c r="B193" s="25" t="s">
        <v>187</v>
      </c>
      <c r="C193" s="25" t="s">
        <v>197</v>
      </c>
      <c r="D193" s="25" t="s">
        <v>196</v>
      </c>
      <c r="E193" s="25" t="s">
        <v>184</v>
      </c>
      <c r="F193" s="25" t="s">
        <v>199</v>
      </c>
      <c r="G193" s="25">
        <v>49</v>
      </c>
      <c r="H193" s="27">
        <v>91.63</v>
      </c>
    </row>
    <row r="194" spans="1:8" x14ac:dyDescent="0.25">
      <c r="A194" s="28">
        <v>41471</v>
      </c>
      <c r="B194" s="25" t="s">
        <v>182</v>
      </c>
      <c r="C194" s="25" t="s">
        <v>191</v>
      </c>
      <c r="D194" s="25" t="s">
        <v>190</v>
      </c>
      <c r="E194" s="25" t="s">
        <v>189</v>
      </c>
      <c r="F194" s="25" t="s">
        <v>194</v>
      </c>
      <c r="G194" s="25">
        <v>102</v>
      </c>
      <c r="H194" s="27">
        <v>222.36</v>
      </c>
    </row>
    <row r="195" spans="1:8" x14ac:dyDescent="0.25">
      <c r="A195" s="28">
        <v>41472</v>
      </c>
      <c r="B195" s="25" t="s">
        <v>182</v>
      </c>
      <c r="C195" s="25" t="s">
        <v>193</v>
      </c>
      <c r="D195" s="25" t="s">
        <v>192</v>
      </c>
      <c r="E195" s="25" t="s">
        <v>184</v>
      </c>
      <c r="F195" s="25" t="s">
        <v>183</v>
      </c>
      <c r="G195" s="25">
        <v>31</v>
      </c>
      <c r="H195" s="27">
        <v>54.87</v>
      </c>
    </row>
    <row r="196" spans="1:8" x14ac:dyDescent="0.25">
      <c r="A196" s="28">
        <v>41473</v>
      </c>
      <c r="B196" s="25" t="s">
        <v>182</v>
      </c>
      <c r="C196" s="25" t="s">
        <v>181</v>
      </c>
      <c r="D196" s="25" t="s">
        <v>180</v>
      </c>
      <c r="E196" s="25" t="s">
        <v>184</v>
      </c>
      <c r="F196" s="25" t="s">
        <v>183</v>
      </c>
      <c r="G196" s="25">
        <v>61</v>
      </c>
      <c r="H196" s="27">
        <v>107.97</v>
      </c>
    </row>
    <row r="197" spans="1:8" x14ac:dyDescent="0.25">
      <c r="A197" s="28">
        <v>41474</v>
      </c>
      <c r="B197" s="25" t="s">
        <v>187</v>
      </c>
      <c r="C197" s="25" t="s">
        <v>197</v>
      </c>
      <c r="D197" s="25" t="s">
        <v>196</v>
      </c>
      <c r="E197" s="25" t="s">
        <v>184</v>
      </c>
      <c r="F197" s="25" t="s">
        <v>183</v>
      </c>
      <c r="G197" s="25">
        <v>70</v>
      </c>
      <c r="H197" s="27">
        <v>123.9</v>
      </c>
    </row>
    <row r="198" spans="1:8" x14ac:dyDescent="0.25">
      <c r="A198" s="28">
        <v>41477</v>
      </c>
      <c r="B198" s="25" t="s">
        <v>182</v>
      </c>
      <c r="C198" s="25" t="s">
        <v>181</v>
      </c>
      <c r="D198" s="25" t="s">
        <v>180</v>
      </c>
      <c r="E198" s="25" t="s">
        <v>179</v>
      </c>
      <c r="F198" s="25" t="s">
        <v>178</v>
      </c>
      <c r="G198" s="25">
        <v>50</v>
      </c>
      <c r="H198" s="27">
        <v>84</v>
      </c>
    </row>
    <row r="199" spans="1:8" x14ac:dyDescent="0.25">
      <c r="A199" s="28">
        <v>41478</v>
      </c>
      <c r="B199" s="25" t="s">
        <v>182</v>
      </c>
      <c r="C199" s="25" t="s">
        <v>191</v>
      </c>
      <c r="D199" s="25" t="s">
        <v>190</v>
      </c>
      <c r="E199" s="25" t="s">
        <v>189</v>
      </c>
      <c r="F199" s="25" t="s">
        <v>198</v>
      </c>
      <c r="G199" s="25">
        <v>97</v>
      </c>
      <c r="H199" s="27">
        <v>275.48</v>
      </c>
    </row>
    <row r="200" spans="1:8" x14ac:dyDescent="0.25">
      <c r="A200" s="28">
        <v>41479</v>
      </c>
      <c r="B200" s="25" t="s">
        <v>187</v>
      </c>
      <c r="C200" s="25" t="s">
        <v>186</v>
      </c>
      <c r="D200" s="25" t="s">
        <v>185</v>
      </c>
      <c r="E200" s="25" t="s">
        <v>189</v>
      </c>
      <c r="F200" s="25" t="s">
        <v>194</v>
      </c>
      <c r="G200" s="25">
        <v>139</v>
      </c>
      <c r="H200" s="27">
        <v>303.02</v>
      </c>
    </row>
    <row r="201" spans="1:8" x14ac:dyDescent="0.25">
      <c r="A201" s="28">
        <v>41480</v>
      </c>
      <c r="B201" s="25" t="s">
        <v>182</v>
      </c>
      <c r="C201" s="25" t="s">
        <v>193</v>
      </c>
      <c r="D201" s="25" t="s">
        <v>195</v>
      </c>
      <c r="E201" s="25" t="s">
        <v>201</v>
      </c>
      <c r="F201" s="25" t="s">
        <v>200</v>
      </c>
      <c r="G201" s="25">
        <v>23</v>
      </c>
      <c r="H201" s="27">
        <v>80.27</v>
      </c>
    </row>
    <row r="202" spans="1:8" x14ac:dyDescent="0.25">
      <c r="A202" s="28">
        <v>41481</v>
      </c>
      <c r="B202" s="25" t="s">
        <v>187</v>
      </c>
      <c r="C202" s="25" t="s">
        <v>197</v>
      </c>
      <c r="D202" s="25" t="s">
        <v>196</v>
      </c>
      <c r="E202" s="25" t="s">
        <v>184</v>
      </c>
      <c r="F202" s="25" t="s">
        <v>199</v>
      </c>
      <c r="G202" s="25">
        <v>71</v>
      </c>
      <c r="H202" s="27">
        <v>132.77000000000001</v>
      </c>
    </row>
    <row r="203" spans="1:8" x14ac:dyDescent="0.25">
      <c r="A203" s="28">
        <v>41484</v>
      </c>
      <c r="B203" s="25" t="s">
        <v>187</v>
      </c>
      <c r="C203" s="25" t="s">
        <v>197</v>
      </c>
      <c r="D203" s="25" t="s">
        <v>196</v>
      </c>
      <c r="E203" s="25" t="s">
        <v>189</v>
      </c>
      <c r="F203" s="25" t="s">
        <v>188</v>
      </c>
      <c r="G203" s="25">
        <v>78</v>
      </c>
      <c r="H203" s="27">
        <v>145.86000000000001</v>
      </c>
    </row>
    <row r="204" spans="1:8" x14ac:dyDescent="0.25">
      <c r="A204" s="28">
        <v>41485</v>
      </c>
      <c r="B204" s="25" t="s">
        <v>182</v>
      </c>
      <c r="C204" s="25" t="s">
        <v>181</v>
      </c>
      <c r="D204" s="25" t="s">
        <v>180</v>
      </c>
      <c r="E204" s="25" t="s">
        <v>184</v>
      </c>
      <c r="F204" s="25" t="s">
        <v>183</v>
      </c>
      <c r="G204" s="25">
        <v>93</v>
      </c>
      <c r="H204" s="27">
        <v>164.61</v>
      </c>
    </row>
    <row r="205" spans="1:8" x14ac:dyDescent="0.25">
      <c r="A205" s="28">
        <v>41486</v>
      </c>
      <c r="B205" s="25" t="s">
        <v>182</v>
      </c>
      <c r="C205" s="25" t="s">
        <v>191</v>
      </c>
      <c r="D205" s="25" t="s">
        <v>190</v>
      </c>
      <c r="E205" s="25" t="s">
        <v>179</v>
      </c>
      <c r="F205" s="25" t="s">
        <v>178</v>
      </c>
      <c r="G205" s="25">
        <v>46</v>
      </c>
      <c r="H205" s="27">
        <v>77.28</v>
      </c>
    </row>
    <row r="206" spans="1:8" x14ac:dyDescent="0.25">
      <c r="A206" s="28">
        <v>41487</v>
      </c>
      <c r="B206" s="25" t="s">
        <v>187</v>
      </c>
      <c r="C206" s="25" t="s">
        <v>186</v>
      </c>
      <c r="D206" s="25" t="s">
        <v>185</v>
      </c>
      <c r="E206" s="25" t="s">
        <v>189</v>
      </c>
      <c r="F206" s="25" t="s">
        <v>188</v>
      </c>
      <c r="G206" s="25">
        <v>59</v>
      </c>
      <c r="H206" s="27">
        <v>110.33</v>
      </c>
    </row>
    <row r="207" spans="1:8" x14ac:dyDescent="0.25">
      <c r="A207" s="28">
        <v>41488</v>
      </c>
      <c r="B207" s="25" t="s">
        <v>187</v>
      </c>
      <c r="C207" s="25" t="s">
        <v>186</v>
      </c>
      <c r="D207" s="25" t="s">
        <v>185</v>
      </c>
      <c r="E207" s="25" t="s">
        <v>184</v>
      </c>
      <c r="F207" s="25" t="s">
        <v>183</v>
      </c>
      <c r="G207" s="25">
        <v>46</v>
      </c>
      <c r="H207" s="27">
        <v>81.42</v>
      </c>
    </row>
    <row r="208" spans="1:8" x14ac:dyDescent="0.25">
      <c r="A208" s="28">
        <v>41491</v>
      </c>
      <c r="B208" s="25" t="s">
        <v>187</v>
      </c>
      <c r="C208" s="25" t="s">
        <v>197</v>
      </c>
      <c r="D208" s="25" t="s">
        <v>196</v>
      </c>
      <c r="E208" s="25" t="s">
        <v>189</v>
      </c>
      <c r="F208" s="25" t="s">
        <v>198</v>
      </c>
      <c r="G208" s="25">
        <v>76</v>
      </c>
      <c r="H208" s="27">
        <v>215.84</v>
      </c>
    </row>
    <row r="209" spans="1:8" x14ac:dyDescent="0.25">
      <c r="A209" s="28">
        <v>41492</v>
      </c>
      <c r="B209" s="25" t="s">
        <v>182</v>
      </c>
      <c r="C209" s="25" t="s">
        <v>193</v>
      </c>
      <c r="D209" s="25" t="s">
        <v>195</v>
      </c>
      <c r="E209" s="25" t="s">
        <v>184</v>
      </c>
      <c r="F209" s="25" t="s">
        <v>199</v>
      </c>
      <c r="G209" s="25">
        <v>84</v>
      </c>
      <c r="H209" s="27">
        <v>157.08000000000001</v>
      </c>
    </row>
    <row r="210" spans="1:8" x14ac:dyDescent="0.25">
      <c r="A210" s="28">
        <v>41493</v>
      </c>
      <c r="B210" s="25" t="s">
        <v>182</v>
      </c>
      <c r="C210" s="25" t="s">
        <v>193</v>
      </c>
      <c r="D210" s="25" t="s">
        <v>195</v>
      </c>
      <c r="E210" s="25" t="s">
        <v>184</v>
      </c>
      <c r="F210" s="25" t="s">
        <v>183</v>
      </c>
      <c r="G210" s="25">
        <v>44</v>
      </c>
      <c r="H210" s="27">
        <v>77.88</v>
      </c>
    </row>
    <row r="211" spans="1:8" x14ac:dyDescent="0.25">
      <c r="A211" s="28">
        <v>41494</v>
      </c>
      <c r="B211" s="25" t="s">
        <v>187</v>
      </c>
      <c r="C211" s="25" t="s">
        <v>197</v>
      </c>
      <c r="D211" s="25" t="s">
        <v>196</v>
      </c>
      <c r="E211" s="25" t="s">
        <v>184</v>
      </c>
      <c r="F211" s="25" t="s">
        <v>199</v>
      </c>
      <c r="G211" s="25">
        <v>77</v>
      </c>
      <c r="H211" s="27">
        <v>143.99</v>
      </c>
    </row>
    <row r="212" spans="1:8" x14ac:dyDescent="0.25">
      <c r="A212" s="28">
        <v>41495</v>
      </c>
      <c r="B212" s="25" t="s">
        <v>182</v>
      </c>
      <c r="C212" s="25" t="s">
        <v>193</v>
      </c>
      <c r="D212" s="25" t="s">
        <v>195</v>
      </c>
      <c r="E212" s="25" t="s">
        <v>201</v>
      </c>
      <c r="F212" s="25" t="s">
        <v>200</v>
      </c>
      <c r="G212" s="25">
        <v>31</v>
      </c>
      <c r="H212" s="27">
        <v>108.19</v>
      </c>
    </row>
    <row r="213" spans="1:8" x14ac:dyDescent="0.25">
      <c r="A213" s="28">
        <v>41498</v>
      </c>
      <c r="B213" s="25" t="s">
        <v>182</v>
      </c>
      <c r="C213" s="25" t="s">
        <v>181</v>
      </c>
      <c r="D213" s="25" t="s">
        <v>180</v>
      </c>
      <c r="E213" s="25" t="s">
        <v>184</v>
      </c>
      <c r="F213" s="25" t="s">
        <v>183</v>
      </c>
      <c r="G213" s="25">
        <v>116</v>
      </c>
      <c r="H213" s="27">
        <v>205.32</v>
      </c>
    </row>
    <row r="214" spans="1:8" x14ac:dyDescent="0.25">
      <c r="A214" s="28">
        <v>41499</v>
      </c>
      <c r="B214" s="25" t="s">
        <v>182</v>
      </c>
      <c r="C214" s="25" t="s">
        <v>193</v>
      </c>
      <c r="D214" s="25" t="s">
        <v>195</v>
      </c>
      <c r="E214" s="25" t="s">
        <v>189</v>
      </c>
      <c r="F214" s="25" t="s">
        <v>198</v>
      </c>
      <c r="G214" s="25">
        <v>47</v>
      </c>
      <c r="H214" s="27">
        <v>133.47999999999999</v>
      </c>
    </row>
    <row r="215" spans="1:8" x14ac:dyDescent="0.25">
      <c r="A215" s="28">
        <v>41500</v>
      </c>
      <c r="B215" s="25" t="s">
        <v>182</v>
      </c>
      <c r="C215" s="25" t="s">
        <v>193</v>
      </c>
      <c r="D215" s="25" t="s">
        <v>192</v>
      </c>
      <c r="E215" s="25" t="s">
        <v>184</v>
      </c>
      <c r="F215" s="25" t="s">
        <v>183</v>
      </c>
      <c r="G215" s="25">
        <v>30</v>
      </c>
      <c r="H215" s="27">
        <v>53.1</v>
      </c>
    </row>
    <row r="216" spans="1:8" x14ac:dyDescent="0.25">
      <c r="A216" s="28">
        <v>41501</v>
      </c>
      <c r="B216" s="25" t="s">
        <v>182</v>
      </c>
      <c r="C216" s="25" t="s">
        <v>191</v>
      </c>
      <c r="D216" s="25" t="s">
        <v>190</v>
      </c>
      <c r="E216" s="25" t="s">
        <v>179</v>
      </c>
      <c r="F216" s="25" t="s">
        <v>203</v>
      </c>
      <c r="G216" s="25">
        <v>29</v>
      </c>
      <c r="H216" s="27">
        <v>91.35</v>
      </c>
    </row>
    <row r="217" spans="1:8" x14ac:dyDescent="0.25">
      <c r="A217" s="28">
        <v>41502</v>
      </c>
      <c r="B217" s="25" t="s">
        <v>182</v>
      </c>
      <c r="C217" s="25" t="s">
        <v>191</v>
      </c>
      <c r="D217" s="25" t="s">
        <v>190</v>
      </c>
      <c r="E217" s="25" t="s">
        <v>184</v>
      </c>
      <c r="F217" s="25" t="s">
        <v>183</v>
      </c>
      <c r="G217" s="25">
        <v>63</v>
      </c>
      <c r="H217" s="27">
        <v>111.51</v>
      </c>
    </row>
    <row r="218" spans="1:8" x14ac:dyDescent="0.25">
      <c r="A218" s="28">
        <v>41505</v>
      </c>
      <c r="B218" s="25" t="s">
        <v>182</v>
      </c>
      <c r="C218" s="25" t="s">
        <v>181</v>
      </c>
      <c r="D218" s="25" t="s">
        <v>180</v>
      </c>
      <c r="E218" s="25" t="s">
        <v>189</v>
      </c>
      <c r="F218" s="25" t="s">
        <v>194</v>
      </c>
      <c r="G218" s="25">
        <v>143</v>
      </c>
      <c r="H218" s="27">
        <v>311.74</v>
      </c>
    </row>
    <row r="219" spans="1:8" x14ac:dyDescent="0.25">
      <c r="A219" s="28">
        <v>41506</v>
      </c>
      <c r="B219" s="25" t="s">
        <v>182</v>
      </c>
      <c r="C219" s="25" t="s">
        <v>191</v>
      </c>
      <c r="D219" s="25" t="s">
        <v>190</v>
      </c>
      <c r="E219" s="25" t="s">
        <v>201</v>
      </c>
      <c r="F219" s="25" t="s">
        <v>200</v>
      </c>
      <c r="G219" s="25">
        <v>51</v>
      </c>
      <c r="H219" s="27">
        <v>177.99</v>
      </c>
    </row>
    <row r="220" spans="1:8" x14ac:dyDescent="0.25">
      <c r="A220" s="28">
        <v>41507</v>
      </c>
      <c r="B220" s="25" t="s">
        <v>182</v>
      </c>
      <c r="C220" s="25" t="s">
        <v>181</v>
      </c>
      <c r="D220" s="25" t="s">
        <v>180</v>
      </c>
      <c r="E220" s="25" t="s">
        <v>189</v>
      </c>
      <c r="F220" s="25" t="s">
        <v>198</v>
      </c>
      <c r="G220" s="25">
        <v>90</v>
      </c>
      <c r="H220" s="27">
        <v>255.6</v>
      </c>
    </row>
    <row r="221" spans="1:8" x14ac:dyDescent="0.25">
      <c r="A221" s="28">
        <v>41508</v>
      </c>
      <c r="B221" s="25" t="s">
        <v>187</v>
      </c>
      <c r="C221" s="25" t="s">
        <v>197</v>
      </c>
      <c r="D221" s="25" t="s">
        <v>196</v>
      </c>
      <c r="E221" s="25" t="s">
        <v>201</v>
      </c>
      <c r="F221" s="25" t="s">
        <v>200</v>
      </c>
      <c r="G221" s="25">
        <v>21</v>
      </c>
      <c r="H221" s="27">
        <v>73.290000000000006</v>
      </c>
    </row>
    <row r="222" spans="1:8" x14ac:dyDescent="0.25">
      <c r="A222" s="28">
        <v>41509</v>
      </c>
      <c r="B222" s="25" t="s">
        <v>182</v>
      </c>
      <c r="C222" s="25" t="s">
        <v>193</v>
      </c>
      <c r="D222" s="25" t="s">
        <v>195</v>
      </c>
      <c r="E222" s="25" t="s">
        <v>184</v>
      </c>
      <c r="F222" s="25" t="s">
        <v>183</v>
      </c>
      <c r="G222" s="25">
        <v>102</v>
      </c>
      <c r="H222" s="27">
        <v>180.54</v>
      </c>
    </row>
    <row r="223" spans="1:8" x14ac:dyDescent="0.25">
      <c r="A223" s="28">
        <v>41512</v>
      </c>
      <c r="B223" s="25" t="s">
        <v>182</v>
      </c>
      <c r="C223" s="25" t="s">
        <v>191</v>
      </c>
      <c r="D223" s="25" t="s">
        <v>190</v>
      </c>
      <c r="E223" s="25" t="s">
        <v>189</v>
      </c>
      <c r="F223" s="25" t="s">
        <v>194</v>
      </c>
      <c r="G223" s="25">
        <v>32</v>
      </c>
      <c r="H223" s="27">
        <v>69.760000000000005</v>
      </c>
    </row>
    <row r="224" spans="1:8" x14ac:dyDescent="0.25">
      <c r="A224" s="28">
        <v>41513</v>
      </c>
      <c r="B224" s="25" t="s">
        <v>182</v>
      </c>
      <c r="C224" s="25" t="s">
        <v>181</v>
      </c>
      <c r="D224" s="25" t="s">
        <v>180</v>
      </c>
      <c r="E224" s="25" t="s">
        <v>184</v>
      </c>
      <c r="F224" s="25" t="s">
        <v>199</v>
      </c>
      <c r="G224" s="25">
        <v>73</v>
      </c>
      <c r="H224" s="27">
        <v>136.51</v>
      </c>
    </row>
    <row r="225" spans="1:8" x14ac:dyDescent="0.25">
      <c r="A225" s="28">
        <v>41514</v>
      </c>
      <c r="B225" s="25" t="s">
        <v>182</v>
      </c>
      <c r="C225" s="25" t="s">
        <v>193</v>
      </c>
      <c r="D225" s="25" t="s">
        <v>192</v>
      </c>
      <c r="E225" s="25" t="s">
        <v>184</v>
      </c>
      <c r="F225" s="25" t="s">
        <v>199</v>
      </c>
      <c r="G225" s="25">
        <v>26</v>
      </c>
      <c r="H225" s="27">
        <v>48.62</v>
      </c>
    </row>
    <row r="226" spans="1:8" x14ac:dyDescent="0.25">
      <c r="A226" s="28">
        <v>41515</v>
      </c>
      <c r="B226" s="25" t="s">
        <v>182</v>
      </c>
      <c r="C226" s="25" t="s">
        <v>191</v>
      </c>
      <c r="D226" s="25" t="s">
        <v>190</v>
      </c>
      <c r="E226" s="25" t="s">
        <v>184</v>
      </c>
      <c r="F226" s="25" t="s">
        <v>183</v>
      </c>
      <c r="G226" s="25">
        <v>41</v>
      </c>
      <c r="H226" s="27">
        <v>72.569999999999993</v>
      </c>
    </row>
    <row r="227" spans="1:8" x14ac:dyDescent="0.25">
      <c r="A227" s="28">
        <v>41516</v>
      </c>
      <c r="B227" s="25" t="s">
        <v>182</v>
      </c>
      <c r="C227" s="25" t="s">
        <v>191</v>
      </c>
      <c r="D227" s="25" t="s">
        <v>190</v>
      </c>
      <c r="E227" s="25" t="s">
        <v>179</v>
      </c>
      <c r="F227" s="25" t="s">
        <v>178</v>
      </c>
      <c r="G227" s="25">
        <v>24</v>
      </c>
      <c r="H227" s="27">
        <v>40.32</v>
      </c>
    </row>
    <row r="228" spans="1:8" x14ac:dyDescent="0.25">
      <c r="A228" s="28">
        <v>41519</v>
      </c>
      <c r="B228" s="25" t="s">
        <v>182</v>
      </c>
      <c r="C228" s="25" t="s">
        <v>193</v>
      </c>
      <c r="D228" s="25" t="s">
        <v>195</v>
      </c>
      <c r="E228" s="25" t="s">
        <v>184</v>
      </c>
      <c r="F228" s="25" t="s">
        <v>199</v>
      </c>
      <c r="G228" s="25">
        <v>41</v>
      </c>
      <c r="H228" s="27">
        <v>76.67</v>
      </c>
    </row>
    <row r="229" spans="1:8" x14ac:dyDescent="0.25">
      <c r="A229" s="28">
        <v>41520</v>
      </c>
      <c r="B229" s="25" t="s">
        <v>182</v>
      </c>
      <c r="C229" s="25" t="s">
        <v>191</v>
      </c>
      <c r="D229" s="25" t="s">
        <v>190</v>
      </c>
      <c r="E229" s="25" t="s">
        <v>189</v>
      </c>
      <c r="F229" s="25" t="s">
        <v>194</v>
      </c>
      <c r="G229" s="25">
        <v>43</v>
      </c>
      <c r="H229" s="27">
        <v>93.74</v>
      </c>
    </row>
    <row r="230" spans="1:8" x14ac:dyDescent="0.25">
      <c r="A230" s="28">
        <v>41521</v>
      </c>
      <c r="B230" s="25" t="s">
        <v>187</v>
      </c>
      <c r="C230" s="25" t="s">
        <v>186</v>
      </c>
      <c r="D230" s="25" t="s">
        <v>185</v>
      </c>
      <c r="E230" s="25" t="s">
        <v>189</v>
      </c>
      <c r="F230" s="25" t="s">
        <v>194</v>
      </c>
      <c r="G230" s="25">
        <v>128</v>
      </c>
      <c r="H230" s="27">
        <v>279.04000000000002</v>
      </c>
    </row>
    <row r="231" spans="1:8" x14ac:dyDescent="0.25">
      <c r="A231" s="28">
        <v>41522</v>
      </c>
      <c r="B231" s="25" t="s">
        <v>187</v>
      </c>
      <c r="C231" s="25" t="s">
        <v>197</v>
      </c>
      <c r="D231" s="25" t="s">
        <v>196</v>
      </c>
      <c r="E231" s="25" t="s">
        <v>189</v>
      </c>
      <c r="F231" s="25" t="s">
        <v>198</v>
      </c>
      <c r="G231" s="25">
        <v>69</v>
      </c>
      <c r="H231" s="27">
        <v>195.96</v>
      </c>
    </row>
    <row r="232" spans="1:8" x14ac:dyDescent="0.25">
      <c r="A232" s="28">
        <v>41523</v>
      </c>
      <c r="B232" s="25" t="s">
        <v>187</v>
      </c>
      <c r="C232" s="25" t="s">
        <v>197</v>
      </c>
      <c r="D232" s="25" t="s">
        <v>196</v>
      </c>
      <c r="E232" s="25" t="s">
        <v>189</v>
      </c>
      <c r="F232" s="25" t="s">
        <v>194</v>
      </c>
      <c r="G232" s="25">
        <v>30</v>
      </c>
      <c r="H232" s="27">
        <v>65.400000000000006</v>
      </c>
    </row>
    <row r="233" spans="1:8" x14ac:dyDescent="0.25">
      <c r="A233" s="28">
        <v>41526</v>
      </c>
      <c r="B233" s="25" t="s">
        <v>187</v>
      </c>
      <c r="C233" s="25" t="s">
        <v>197</v>
      </c>
      <c r="D233" s="25" t="s">
        <v>196</v>
      </c>
      <c r="E233" s="25" t="s">
        <v>184</v>
      </c>
      <c r="F233" s="25" t="s">
        <v>183</v>
      </c>
      <c r="G233" s="25">
        <v>40</v>
      </c>
      <c r="H233" s="27">
        <v>70.8</v>
      </c>
    </row>
    <row r="234" spans="1:8" x14ac:dyDescent="0.25">
      <c r="A234" s="28">
        <v>41527</v>
      </c>
      <c r="B234" s="25" t="s">
        <v>182</v>
      </c>
      <c r="C234" s="25" t="s">
        <v>193</v>
      </c>
      <c r="D234" s="25" t="s">
        <v>195</v>
      </c>
      <c r="E234" s="25" t="s">
        <v>184</v>
      </c>
      <c r="F234" s="25" t="s">
        <v>199</v>
      </c>
      <c r="G234" s="25">
        <v>68</v>
      </c>
      <c r="H234" s="27">
        <v>127.16</v>
      </c>
    </row>
    <row r="235" spans="1:8" x14ac:dyDescent="0.25">
      <c r="A235" s="28">
        <v>41528</v>
      </c>
      <c r="B235" s="25" t="s">
        <v>182</v>
      </c>
      <c r="C235" s="25" t="s">
        <v>191</v>
      </c>
      <c r="D235" s="25" t="s">
        <v>190</v>
      </c>
      <c r="E235" s="25" t="s">
        <v>189</v>
      </c>
      <c r="F235" s="25" t="s">
        <v>194</v>
      </c>
      <c r="G235" s="25">
        <v>90</v>
      </c>
      <c r="H235" s="27">
        <v>196.2</v>
      </c>
    </row>
    <row r="236" spans="1:8" x14ac:dyDescent="0.25">
      <c r="A236" s="28">
        <v>41529</v>
      </c>
      <c r="B236" s="25" t="s">
        <v>187</v>
      </c>
      <c r="C236" s="25" t="s">
        <v>186</v>
      </c>
      <c r="D236" s="25" t="s">
        <v>185</v>
      </c>
      <c r="E236" s="25" t="s">
        <v>179</v>
      </c>
      <c r="F236" s="25" t="s">
        <v>178</v>
      </c>
      <c r="G236" s="25">
        <v>41</v>
      </c>
      <c r="H236" s="27">
        <v>68.88</v>
      </c>
    </row>
    <row r="237" spans="1:8" x14ac:dyDescent="0.25">
      <c r="A237" s="28">
        <v>41530</v>
      </c>
      <c r="B237" s="25" t="s">
        <v>187</v>
      </c>
      <c r="C237" s="25" t="s">
        <v>186</v>
      </c>
      <c r="D237" s="25" t="s">
        <v>185</v>
      </c>
      <c r="E237" s="25" t="s">
        <v>184</v>
      </c>
      <c r="F237" s="25" t="s">
        <v>199</v>
      </c>
      <c r="G237" s="25">
        <v>86</v>
      </c>
      <c r="H237" s="27">
        <v>160.82</v>
      </c>
    </row>
    <row r="238" spans="1:8" x14ac:dyDescent="0.25">
      <c r="A238" s="28">
        <v>41533</v>
      </c>
      <c r="B238" s="25" t="s">
        <v>182</v>
      </c>
      <c r="C238" s="25" t="s">
        <v>191</v>
      </c>
      <c r="D238" s="25" t="s">
        <v>190</v>
      </c>
      <c r="E238" s="25" t="s">
        <v>189</v>
      </c>
      <c r="F238" s="25" t="s">
        <v>194</v>
      </c>
      <c r="G238" s="25">
        <v>38</v>
      </c>
      <c r="H238" s="27">
        <v>82.84</v>
      </c>
    </row>
    <row r="239" spans="1:8" x14ac:dyDescent="0.25">
      <c r="A239" s="28">
        <v>41534</v>
      </c>
      <c r="B239" s="25" t="s">
        <v>182</v>
      </c>
      <c r="C239" s="25" t="s">
        <v>181</v>
      </c>
      <c r="D239" s="25" t="s">
        <v>180</v>
      </c>
      <c r="E239" s="25" t="s">
        <v>184</v>
      </c>
      <c r="F239" s="25" t="s">
        <v>199</v>
      </c>
      <c r="G239" s="25">
        <v>52</v>
      </c>
      <c r="H239" s="27">
        <v>97.24</v>
      </c>
    </row>
    <row r="240" spans="1:8" x14ac:dyDescent="0.25">
      <c r="A240" s="28">
        <v>41535</v>
      </c>
      <c r="B240" s="25" t="s">
        <v>182</v>
      </c>
      <c r="C240" s="25" t="s">
        <v>193</v>
      </c>
      <c r="D240" s="25" t="s">
        <v>195</v>
      </c>
      <c r="E240" s="25" t="s">
        <v>189</v>
      </c>
      <c r="F240" s="25" t="s">
        <v>198</v>
      </c>
      <c r="G240" s="25">
        <v>97</v>
      </c>
      <c r="H240" s="27">
        <v>275.48</v>
      </c>
    </row>
    <row r="241" spans="1:8" x14ac:dyDescent="0.25">
      <c r="A241" s="28">
        <v>41536</v>
      </c>
      <c r="B241" s="25" t="s">
        <v>182</v>
      </c>
      <c r="C241" s="25" t="s">
        <v>193</v>
      </c>
      <c r="D241" s="25" t="s">
        <v>195</v>
      </c>
      <c r="E241" s="25" t="s">
        <v>184</v>
      </c>
      <c r="F241" s="25" t="s">
        <v>183</v>
      </c>
      <c r="G241" s="25">
        <v>152</v>
      </c>
      <c r="H241" s="27">
        <v>269.04000000000002</v>
      </c>
    </row>
    <row r="242" spans="1:8" x14ac:dyDescent="0.25">
      <c r="A242" s="28">
        <v>41537</v>
      </c>
      <c r="B242" s="25" t="s">
        <v>182</v>
      </c>
      <c r="C242" s="25" t="s">
        <v>181</v>
      </c>
      <c r="D242" s="25" t="s">
        <v>180</v>
      </c>
      <c r="E242" s="25" t="s">
        <v>184</v>
      </c>
      <c r="F242" s="25" t="s">
        <v>183</v>
      </c>
      <c r="G242" s="25">
        <v>176</v>
      </c>
      <c r="H242" s="27">
        <v>311.52</v>
      </c>
    </row>
    <row r="243" spans="1:8" x14ac:dyDescent="0.25">
      <c r="A243" s="28">
        <v>41540</v>
      </c>
      <c r="B243" s="25" t="s">
        <v>182</v>
      </c>
      <c r="C243" s="25" t="s">
        <v>191</v>
      </c>
      <c r="D243" s="25" t="s">
        <v>190</v>
      </c>
      <c r="E243" s="25" t="s">
        <v>189</v>
      </c>
      <c r="F243" s="25" t="s">
        <v>194</v>
      </c>
      <c r="G243" s="25">
        <v>39</v>
      </c>
      <c r="H243" s="27">
        <v>85.02</v>
      </c>
    </row>
    <row r="244" spans="1:8" x14ac:dyDescent="0.25">
      <c r="A244" s="28">
        <v>41541</v>
      </c>
      <c r="B244" s="25" t="s">
        <v>182</v>
      </c>
      <c r="C244" s="25" t="s">
        <v>191</v>
      </c>
      <c r="D244" s="25" t="s">
        <v>190</v>
      </c>
      <c r="E244" s="25" t="s">
        <v>189</v>
      </c>
      <c r="F244" s="25" t="s">
        <v>188</v>
      </c>
      <c r="G244" s="25">
        <v>83</v>
      </c>
      <c r="H244" s="27">
        <v>155.21</v>
      </c>
    </row>
    <row r="245" spans="1:8" x14ac:dyDescent="0.25">
      <c r="A245" s="28">
        <v>41542</v>
      </c>
      <c r="B245" s="25" t="s">
        <v>182</v>
      </c>
      <c r="C245" s="25" t="s">
        <v>193</v>
      </c>
      <c r="D245" s="25" t="s">
        <v>195</v>
      </c>
      <c r="E245" s="25" t="s">
        <v>189</v>
      </c>
      <c r="F245" s="25" t="s">
        <v>194</v>
      </c>
      <c r="G245" s="25">
        <v>201</v>
      </c>
      <c r="H245" s="27">
        <v>438.18</v>
      </c>
    </row>
    <row r="246" spans="1:8" x14ac:dyDescent="0.25">
      <c r="A246" s="28">
        <v>41543</v>
      </c>
      <c r="B246" s="25" t="s">
        <v>182</v>
      </c>
      <c r="C246" s="25" t="s">
        <v>191</v>
      </c>
      <c r="D246" s="25" t="s">
        <v>190</v>
      </c>
      <c r="E246" s="25" t="s">
        <v>179</v>
      </c>
      <c r="F246" s="25" t="s">
        <v>178</v>
      </c>
      <c r="G246" s="25">
        <v>47</v>
      </c>
      <c r="H246" s="27">
        <v>78.959999999999994</v>
      </c>
    </row>
    <row r="247" spans="1:8" x14ac:dyDescent="0.25">
      <c r="A247" s="28">
        <v>41544</v>
      </c>
      <c r="B247" s="25" t="s">
        <v>187</v>
      </c>
      <c r="C247" s="25" t="s">
        <v>186</v>
      </c>
      <c r="D247" s="25" t="s">
        <v>185</v>
      </c>
      <c r="E247" s="25" t="s">
        <v>179</v>
      </c>
      <c r="F247" s="25" t="s">
        <v>178</v>
      </c>
      <c r="G247" s="25">
        <v>40</v>
      </c>
      <c r="H247" s="27">
        <v>67.2</v>
      </c>
    </row>
    <row r="248" spans="1:8" x14ac:dyDescent="0.25">
      <c r="A248" s="28">
        <v>41547</v>
      </c>
      <c r="B248" s="25" t="s">
        <v>187</v>
      </c>
      <c r="C248" s="25" t="s">
        <v>197</v>
      </c>
      <c r="D248" s="25" t="s">
        <v>196</v>
      </c>
      <c r="E248" s="25" t="s">
        <v>201</v>
      </c>
      <c r="F248" s="25" t="s">
        <v>200</v>
      </c>
      <c r="G248" s="25">
        <v>26</v>
      </c>
      <c r="H248" s="27">
        <v>90.74</v>
      </c>
    </row>
    <row r="249" spans="1:8" x14ac:dyDescent="0.25">
      <c r="A249" s="28">
        <v>41548</v>
      </c>
      <c r="B249" s="25" t="s">
        <v>182</v>
      </c>
      <c r="C249" s="25" t="s">
        <v>193</v>
      </c>
      <c r="D249" s="25" t="s">
        <v>192</v>
      </c>
      <c r="E249" s="25" t="s">
        <v>179</v>
      </c>
      <c r="F249" s="25" t="s">
        <v>178</v>
      </c>
      <c r="G249" s="25">
        <v>30</v>
      </c>
      <c r="H249" s="27">
        <v>50.4</v>
      </c>
    </row>
    <row r="250" spans="1:8" x14ac:dyDescent="0.25">
      <c r="A250" s="28">
        <v>41549</v>
      </c>
      <c r="B250" s="25" t="s">
        <v>182</v>
      </c>
      <c r="C250" s="25" t="s">
        <v>181</v>
      </c>
      <c r="D250" s="25" t="s">
        <v>180</v>
      </c>
      <c r="E250" s="25" t="s">
        <v>189</v>
      </c>
      <c r="F250" s="25" t="s">
        <v>188</v>
      </c>
      <c r="G250" s="25">
        <v>151</v>
      </c>
      <c r="H250" s="27">
        <v>282.37</v>
      </c>
    </row>
    <row r="251" spans="1:8" x14ac:dyDescent="0.25">
      <c r="A251" s="28">
        <v>41550</v>
      </c>
      <c r="B251" s="25" t="s">
        <v>187</v>
      </c>
      <c r="C251" s="25" t="s">
        <v>197</v>
      </c>
      <c r="D251" s="25" t="s">
        <v>196</v>
      </c>
      <c r="E251" s="25" t="s">
        <v>189</v>
      </c>
      <c r="F251" s="25" t="s">
        <v>194</v>
      </c>
      <c r="G251" s="25">
        <v>219</v>
      </c>
      <c r="H251" s="27">
        <v>477.42</v>
      </c>
    </row>
    <row r="252" spans="1:8" x14ac:dyDescent="0.25">
      <c r="A252" s="28">
        <v>41551</v>
      </c>
      <c r="B252" s="25" t="s">
        <v>182</v>
      </c>
      <c r="C252" s="25" t="s">
        <v>191</v>
      </c>
      <c r="D252" s="25" t="s">
        <v>190</v>
      </c>
      <c r="E252" s="25" t="s">
        <v>184</v>
      </c>
      <c r="F252" s="25" t="s">
        <v>183</v>
      </c>
      <c r="G252" s="25">
        <v>57</v>
      </c>
      <c r="H252" s="27">
        <v>100.89</v>
      </c>
    </row>
    <row r="253" spans="1:8" x14ac:dyDescent="0.25">
      <c r="A253" s="28">
        <v>41554</v>
      </c>
      <c r="B253" s="25" t="s">
        <v>182</v>
      </c>
      <c r="C253" s="25" t="s">
        <v>191</v>
      </c>
      <c r="D253" s="25" t="s">
        <v>190</v>
      </c>
      <c r="E253" s="25" t="s">
        <v>201</v>
      </c>
      <c r="F253" s="25" t="s">
        <v>200</v>
      </c>
      <c r="G253" s="25">
        <v>33</v>
      </c>
      <c r="H253" s="27">
        <v>115.17</v>
      </c>
    </row>
    <row r="254" spans="1:8" x14ac:dyDescent="0.25">
      <c r="A254" s="28">
        <v>41555</v>
      </c>
      <c r="B254" s="25" t="s">
        <v>182</v>
      </c>
      <c r="C254" s="25" t="s">
        <v>193</v>
      </c>
      <c r="D254" s="25" t="s">
        <v>192</v>
      </c>
      <c r="E254" s="25" t="s">
        <v>189</v>
      </c>
      <c r="F254" s="25" t="s">
        <v>198</v>
      </c>
      <c r="G254" s="25">
        <v>29</v>
      </c>
      <c r="H254" s="27">
        <v>82.36</v>
      </c>
    </row>
    <row r="255" spans="1:8" x14ac:dyDescent="0.25">
      <c r="A255" s="28">
        <v>41556</v>
      </c>
      <c r="B255" s="25" t="s">
        <v>187</v>
      </c>
      <c r="C255" s="25" t="s">
        <v>186</v>
      </c>
      <c r="D255" s="25" t="s">
        <v>185</v>
      </c>
      <c r="E255" s="25" t="s">
        <v>189</v>
      </c>
      <c r="F255" s="25" t="s">
        <v>188</v>
      </c>
      <c r="G255" s="25">
        <v>67</v>
      </c>
      <c r="H255" s="27">
        <v>125.29</v>
      </c>
    </row>
    <row r="256" spans="1:8" x14ac:dyDescent="0.25">
      <c r="A256" s="28">
        <v>41557</v>
      </c>
      <c r="B256" s="25" t="s">
        <v>182</v>
      </c>
      <c r="C256" s="25" t="s">
        <v>191</v>
      </c>
      <c r="D256" s="25" t="s">
        <v>190</v>
      </c>
      <c r="E256" s="25" t="s">
        <v>179</v>
      </c>
      <c r="F256" s="25" t="s">
        <v>203</v>
      </c>
      <c r="G256" s="25">
        <v>32</v>
      </c>
      <c r="H256" s="27">
        <v>100.8</v>
      </c>
    </row>
    <row r="257" spans="1:8" x14ac:dyDescent="0.25">
      <c r="A257" s="28">
        <v>41558</v>
      </c>
      <c r="B257" s="25" t="s">
        <v>182</v>
      </c>
      <c r="C257" s="25" t="s">
        <v>181</v>
      </c>
      <c r="D257" s="25" t="s">
        <v>180</v>
      </c>
      <c r="E257" s="25" t="s">
        <v>189</v>
      </c>
      <c r="F257" s="25" t="s">
        <v>198</v>
      </c>
      <c r="G257" s="25">
        <v>102</v>
      </c>
      <c r="H257" s="27">
        <v>289.68</v>
      </c>
    </row>
    <row r="258" spans="1:8" x14ac:dyDescent="0.25">
      <c r="A258" s="28">
        <v>41561</v>
      </c>
      <c r="B258" s="25" t="s">
        <v>187</v>
      </c>
      <c r="C258" s="25" t="s">
        <v>197</v>
      </c>
      <c r="D258" s="25" t="s">
        <v>196</v>
      </c>
      <c r="E258" s="25" t="s">
        <v>201</v>
      </c>
      <c r="F258" s="25" t="s">
        <v>200</v>
      </c>
      <c r="G258" s="25">
        <v>21</v>
      </c>
      <c r="H258" s="27">
        <v>73.290000000000006</v>
      </c>
    </row>
    <row r="259" spans="1:8" x14ac:dyDescent="0.25">
      <c r="A259" s="28">
        <v>41562</v>
      </c>
      <c r="B259" s="25" t="s">
        <v>187</v>
      </c>
      <c r="C259" s="25" t="s">
        <v>186</v>
      </c>
      <c r="D259" s="25" t="s">
        <v>185</v>
      </c>
      <c r="E259" s="25" t="s">
        <v>189</v>
      </c>
      <c r="F259" s="25" t="s">
        <v>198</v>
      </c>
      <c r="G259" s="25">
        <v>98</v>
      </c>
      <c r="H259" s="27">
        <v>278.32</v>
      </c>
    </row>
    <row r="260" spans="1:8" x14ac:dyDescent="0.25">
      <c r="A260" s="28">
        <v>41563</v>
      </c>
      <c r="B260" s="25" t="s">
        <v>182</v>
      </c>
      <c r="C260" s="25" t="s">
        <v>193</v>
      </c>
      <c r="D260" s="25" t="s">
        <v>192</v>
      </c>
      <c r="E260" s="25" t="s">
        <v>201</v>
      </c>
      <c r="F260" s="25" t="s">
        <v>200</v>
      </c>
      <c r="G260" s="25">
        <v>37</v>
      </c>
      <c r="H260" s="27">
        <v>129.13</v>
      </c>
    </row>
    <row r="261" spans="1:8" x14ac:dyDescent="0.25">
      <c r="A261" s="28">
        <v>41564</v>
      </c>
      <c r="B261" s="25" t="s">
        <v>182</v>
      </c>
      <c r="C261" s="25" t="s">
        <v>193</v>
      </c>
      <c r="D261" s="25" t="s">
        <v>195</v>
      </c>
      <c r="E261" s="25" t="s">
        <v>189</v>
      </c>
      <c r="F261" s="25" t="s">
        <v>194</v>
      </c>
      <c r="G261" s="25">
        <v>160</v>
      </c>
      <c r="H261" s="27">
        <v>348.8</v>
      </c>
    </row>
    <row r="262" spans="1:8" x14ac:dyDescent="0.25">
      <c r="A262" s="28">
        <v>41565</v>
      </c>
      <c r="B262" s="25" t="s">
        <v>187</v>
      </c>
      <c r="C262" s="25" t="s">
        <v>186</v>
      </c>
      <c r="D262" s="25" t="s">
        <v>185</v>
      </c>
      <c r="E262" s="25" t="s">
        <v>189</v>
      </c>
      <c r="F262" s="25" t="s">
        <v>198</v>
      </c>
      <c r="G262" s="25">
        <v>74</v>
      </c>
      <c r="H262" s="27">
        <v>210.16</v>
      </c>
    </row>
    <row r="263" spans="1:8" x14ac:dyDescent="0.25">
      <c r="A263" s="28">
        <v>41568</v>
      </c>
      <c r="B263" s="25" t="s">
        <v>182</v>
      </c>
      <c r="C263" s="25" t="s">
        <v>191</v>
      </c>
      <c r="D263" s="25" t="s">
        <v>190</v>
      </c>
      <c r="E263" s="25" t="s">
        <v>184</v>
      </c>
      <c r="F263" s="25" t="s">
        <v>199</v>
      </c>
      <c r="G263" s="25">
        <v>27</v>
      </c>
      <c r="H263" s="27">
        <v>50.49</v>
      </c>
    </row>
    <row r="264" spans="1:8" x14ac:dyDescent="0.25">
      <c r="A264" s="28">
        <v>41569</v>
      </c>
      <c r="B264" s="25" t="s">
        <v>187</v>
      </c>
      <c r="C264" s="25" t="s">
        <v>197</v>
      </c>
      <c r="D264" s="25" t="s">
        <v>196</v>
      </c>
      <c r="E264" s="25" t="s">
        <v>179</v>
      </c>
      <c r="F264" s="25" t="s">
        <v>178</v>
      </c>
      <c r="G264" s="25">
        <v>28</v>
      </c>
      <c r="H264" s="27">
        <v>47.04</v>
      </c>
    </row>
    <row r="265" spans="1:8" x14ac:dyDescent="0.25">
      <c r="A265" s="28">
        <v>41570</v>
      </c>
      <c r="B265" s="25" t="s">
        <v>182</v>
      </c>
      <c r="C265" s="25" t="s">
        <v>181</v>
      </c>
      <c r="D265" s="25" t="s">
        <v>180</v>
      </c>
      <c r="E265" s="25" t="s">
        <v>179</v>
      </c>
      <c r="F265" s="25" t="s">
        <v>178</v>
      </c>
      <c r="G265" s="25">
        <v>26</v>
      </c>
      <c r="H265" s="27">
        <v>43.68</v>
      </c>
    </row>
    <row r="266" spans="1:8" x14ac:dyDescent="0.25">
      <c r="A266" s="28">
        <v>41571</v>
      </c>
      <c r="B266" s="25" t="s">
        <v>182</v>
      </c>
      <c r="C266" s="25" t="s">
        <v>193</v>
      </c>
      <c r="D266" s="25" t="s">
        <v>195</v>
      </c>
      <c r="E266" s="25" t="s">
        <v>184</v>
      </c>
      <c r="F266" s="25" t="s">
        <v>183</v>
      </c>
      <c r="G266" s="25">
        <v>37</v>
      </c>
      <c r="H266" s="27">
        <v>65.489999999999995</v>
      </c>
    </row>
    <row r="267" spans="1:8" x14ac:dyDescent="0.25">
      <c r="A267" s="28">
        <v>41572</v>
      </c>
      <c r="B267" s="25" t="s">
        <v>182</v>
      </c>
      <c r="C267" s="25" t="s">
        <v>193</v>
      </c>
      <c r="D267" s="25" t="s">
        <v>195</v>
      </c>
      <c r="E267" s="25" t="s">
        <v>184</v>
      </c>
      <c r="F267" s="25" t="s">
        <v>183</v>
      </c>
      <c r="G267" s="25">
        <v>72</v>
      </c>
      <c r="H267" s="27">
        <v>127.44</v>
      </c>
    </row>
    <row r="268" spans="1:8" x14ac:dyDescent="0.25">
      <c r="A268" s="28">
        <v>41575</v>
      </c>
      <c r="B268" s="25" t="s">
        <v>182</v>
      </c>
      <c r="C268" s="25" t="s">
        <v>191</v>
      </c>
      <c r="D268" s="25" t="s">
        <v>190</v>
      </c>
      <c r="E268" s="25" t="s">
        <v>184</v>
      </c>
      <c r="F268" s="25" t="s">
        <v>183</v>
      </c>
      <c r="G268" s="25">
        <v>31</v>
      </c>
      <c r="H268" s="27">
        <v>54.87</v>
      </c>
    </row>
    <row r="269" spans="1:8" x14ac:dyDescent="0.25">
      <c r="A269" s="28">
        <v>41576</v>
      </c>
      <c r="B269" s="25" t="s">
        <v>187</v>
      </c>
      <c r="C269" s="25" t="s">
        <v>197</v>
      </c>
      <c r="D269" s="25" t="s">
        <v>196</v>
      </c>
      <c r="E269" s="25" t="s">
        <v>184</v>
      </c>
      <c r="F269" s="25" t="s">
        <v>199</v>
      </c>
      <c r="G269" s="25">
        <v>46</v>
      </c>
      <c r="H269" s="27">
        <v>86.02</v>
      </c>
    </row>
    <row r="270" spans="1:8" x14ac:dyDescent="0.25">
      <c r="A270" s="28">
        <v>41577</v>
      </c>
      <c r="B270" s="25" t="s">
        <v>182</v>
      </c>
      <c r="C270" s="25" t="s">
        <v>193</v>
      </c>
      <c r="D270" s="25" t="s">
        <v>192</v>
      </c>
      <c r="E270" s="25" t="s">
        <v>184</v>
      </c>
      <c r="F270" s="25" t="s">
        <v>183</v>
      </c>
      <c r="G270" s="25">
        <v>22</v>
      </c>
      <c r="H270" s="27">
        <v>38.94</v>
      </c>
    </row>
    <row r="271" spans="1:8" x14ac:dyDescent="0.25">
      <c r="A271" s="28">
        <v>41578</v>
      </c>
      <c r="B271" s="25" t="s">
        <v>182</v>
      </c>
      <c r="C271" s="25" t="s">
        <v>181</v>
      </c>
      <c r="D271" s="25" t="s">
        <v>180</v>
      </c>
      <c r="E271" s="25" t="s">
        <v>184</v>
      </c>
      <c r="F271" s="25" t="s">
        <v>183</v>
      </c>
      <c r="G271" s="25">
        <v>126</v>
      </c>
      <c r="H271" s="27">
        <v>223.02</v>
      </c>
    </row>
    <row r="272" spans="1:8" x14ac:dyDescent="0.25">
      <c r="A272" s="28">
        <v>41579</v>
      </c>
      <c r="B272" s="25" t="s">
        <v>182</v>
      </c>
      <c r="C272" s="25" t="s">
        <v>193</v>
      </c>
      <c r="D272" s="25" t="s">
        <v>195</v>
      </c>
      <c r="E272" s="25" t="s">
        <v>179</v>
      </c>
      <c r="F272" s="25" t="s">
        <v>178</v>
      </c>
      <c r="G272" s="25">
        <v>29</v>
      </c>
      <c r="H272" s="27">
        <v>48.72</v>
      </c>
    </row>
    <row r="273" spans="1:8" x14ac:dyDescent="0.25">
      <c r="A273" s="28">
        <v>41582</v>
      </c>
      <c r="B273" s="25" t="s">
        <v>182</v>
      </c>
      <c r="C273" s="25" t="s">
        <v>181</v>
      </c>
      <c r="D273" s="25" t="s">
        <v>180</v>
      </c>
      <c r="E273" s="25" t="s">
        <v>189</v>
      </c>
      <c r="F273" s="25" t="s">
        <v>194</v>
      </c>
      <c r="G273" s="25">
        <v>177</v>
      </c>
      <c r="H273" s="27">
        <v>385.86</v>
      </c>
    </row>
    <row r="274" spans="1:8" x14ac:dyDescent="0.25">
      <c r="A274" s="28">
        <v>41583</v>
      </c>
      <c r="B274" s="25" t="s">
        <v>182</v>
      </c>
      <c r="C274" s="25" t="s">
        <v>181</v>
      </c>
      <c r="D274" s="25" t="s">
        <v>180</v>
      </c>
      <c r="E274" s="25" t="s">
        <v>189</v>
      </c>
      <c r="F274" s="25" t="s">
        <v>198</v>
      </c>
      <c r="G274" s="25">
        <v>86</v>
      </c>
      <c r="H274" s="27">
        <v>244.24</v>
      </c>
    </row>
    <row r="275" spans="1:8" x14ac:dyDescent="0.25">
      <c r="A275" s="28">
        <v>41584</v>
      </c>
      <c r="B275" s="25" t="s">
        <v>187</v>
      </c>
      <c r="C275" s="25" t="s">
        <v>186</v>
      </c>
      <c r="D275" s="25" t="s">
        <v>185</v>
      </c>
      <c r="E275" s="25" t="s">
        <v>184</v>
      </c>
      <c r="F275" s="25" t="s">
        <v>183</v>
      </c>
      <c r="G275" s="25">
        <v>31</v>
      </c>
      <c r="H275" s="27">
        <v>54.87</v>
      </c>
    </row>
    <row r="276" spans="1:8" x14ac:dyDescent="0.25">
      <c r="A276" s="28">
        <v>41585</v>
      </c>
      <c r="B276" s="25" t="s">
        <v>182</v>
      </c>
      <c r="C276" s="25" t="s">
        <v>193</v>
      </c>
      <c r="D276" s="25" t="s">
        <v>195</v>
      </c>
      <c r="E276" s="25" t="s">
        <v>184</v>
      </c>
      <c r="F276" s="25" t="s">
        <v>183</v>
      </c>
      <c r="G276" s="25">
        <v>25</v>
      </c>
      <c r="H276" s="27">
        <v>44.25</v>
      </c>
    </row>
    <row r="277" spans="1:8" x14ac:dyDescent="0.25">
      <c r="A277" s="28">
        <v>41586</v>
      </c>
      <c r="B277" s="25" t="s">
        <v>187</v>
      </c>
      <c r="C277" s="25" t="s">
        <v>197</v>
      </c>
      <c r="D277" s="25" t="s">
        <v>196</v>
      </c>
      <c r="E277" s="25" t="s">
        <v>179</v>
      </c>
      <c r="F277" s="25" t="s">
        <v>178</v>
      </c>
      <c r="G277" s="25">
        <v>37</v>
      </c>
      <c r="H277" s="27">
        <v>62.16</v>
      </c>
    </row>
    <row r="278" spans="1:8" x14ac:dyDescent="0.25">
      <c r="A278" s="28">
        <v>41589</v>
      </c>
      <c r="B278" s="25" t="s">
        <v>182</v>
      </c>
      <c r="C278" s="25" t="s">
        <v>193</v>
      </c>
      <c r="D278" s="25" t="s">
        <v>195</v>
      </c>
      <c r="E278" s="25" t="s">
        <v>189</v>
      </c>
      <c r="F278" s="25" t="s">
        <v>194</v>
      </c>
      <c r="G278" s="25">
        <v>35</v>
      </c>
      <c r="H278" s="27">
        <v>76.3</v>
      </c>
    </row>
    <row r="279" spans="1:8" x14ac:dyDescent="0.25">
      <c r="A279" s="28">
        <v>41590</v>
      </c>
      <c r="B279" s="25" t="s">
        <v>187</v>
      </c>
      <c r="C279" s="25" t="s">
        <v>186</v>
      </c>
      <c r="D279" s="25" t="s">
        <v>185</v>
      </c>
      <c r="E279" s="25" t="s">
        <v>189</v>
      </c>
      <c r="F279" s="25" t="s">
        <v>188</v>
      </c>
      <c r="G279" s="25">
        <v>37</v>
      </c>
      <c r="H279" s="27">
        <v>69.19</v>
      </c>
    </row>
    <row r="280" spans="1:8" x14ac:dyDescent="0.25">
      <c r="A280" s="28">
        <v>41591</v>
      </c>
      <c r="B280" s="25" t="s">
        <v>182</v>
      </c>
      <c r="C280" s="25" t="s">
        <v>181</v>
      </c>
      <c r="D280" s="25" t="s">
        <v>180</v>
      </c>
      <c r="E280" s="25" t="s">
        <v>184</v>
      </c>
      <c r="F280" s="25" t="s">
        <v>183</v>
      </c>
      <c r="G280" s="25">
        <v>102</v>
      </c>
      <c r="H280" s="27">
        <v>180.54</v>
      </c>
    </row>
    <row r="281" spans="1:8" x14ac:dyDescent="0.25">
      <c r="A281" s="28">
        <v>41592</v>
      </c>
      <c r="B281" s="25" t="s">
        <v>182</v>
      </c>
      <c r="C281" s="25" t="s">
        <v>181</v>
      </c>
      <c r="D281" s="25" t="s">
        <v>180</v>
      </c>
      <c r="E281" s="25" t="s">
        <v>184</v>
      </c>
      <c r="F281" s="25" t="s">
        <v>199</v>
      </c>
      <c r="G281" s="25">
        <v>49</v>
      </c>
      <c r="H281" s="27">
        <v>91.63</v>
      </c>
    </row>
    <row r="282" spans="1:8" x14ac:dyDescent="0.25">
      <c r="A282" s="28">
        <v>41593</v>
      </c>
      <c r="B282" s="25" t="s">
        <v>182</v>
      </c>
      <c r="C282" s="25" t="s">
        <v>181</v>
      </c>
      <c r="D282" s="25" t="s">
        <v>180</v>
      </c>
      <c r="E282" s="25" t="s">
        <v>201</v>
      </c>
      <c r="F282" s="25" t="s">
        <v>200</v>
      </c>
      <c r="G282" s="25">
        <v>25</v>
      </c>
      <c r="H282" s="27">
        <v>87.25</v>
      </c>
    </row>
    <row r="283" spans="1:8" x14ac:dyDescent="0.25">
      <c r="A283" s="28">
        <v>41596</v>
      </c>
      <c r="B283" s="25" t="s">
        <v>182</v>
      </c>
      <c r="C283" s="25" t="s">
        <v>191</v>
      </c>
      <c r="D283" s="25" t="s">
        <v>190</v>
      </c>
      <c r="E283" s="25" t="s">
        <v>184</v>
      </c>
      <c r="F283" s="25" t="s">
        <v>199</v>
      </c>
      <c r="G283" s="25">
        <v>45</v>
      </c>
      <c r="H283" s="27">
        <v>84.15</v>
      </c>
    </row>
    <row r="284" spans="1:8" x14ac:dyDescent="0.25">
      <c r="A284" s="28">
        <v>41597</v>
      </c>
      <c r="B284" s="25" t="s">
        <v>182</v>
      </c>
      <c r="C284" s="25" t="s">
        <v>181</v>
      </c>
      <c r="D284" s="25" t="s">
        <v>180</v>
      </c>
      <c r="E284" s="25" t="s">
        <v>184</v>
      </c>
      <c r="F284" s="25" t="s">
        <v>129</v>
      </c>
      <c r="G284" s="25">
        <v>20</v>
      </c>
      <c r="H284" s="27">
        <v>45.4</v>
      </c>
    </row>
    <row r="285" spans="1:8" x14ac:dyDescent="0.25">
      <c r="A285" s="28">
        <v>41598</v>
      </c>
      <c r="B285" s="25" t="s">
        <v>182</v>
      </c>
      <c r="C285" s="25" t="s">
        <v>193</v>
      </c>
      <c r="D285" s="25" t="s">
        <v>195</v>
      </c>
      <c r="E285" s="25" t="s">
        <v>184</v>
      </c>
      <c r="F285" s="25" t="s">
        <v>183</v>
      </c>
      <c r="G285" s="25">
        <v>84</v>
      </c>
      <c r="H285" s="27">
        <v>148.68</v>
      </c>
    </row>
    <row r="286" spans="1:8" x14ac:dyDescent="0.25">
      <c r="A286" s="28">
        <v>41599</v>
      </c>
      <c r="B286" s="25" t="s">
        <v>187</v>
      </c>
      <c r="C286" s="25" t="s">
        <v>186</v>
      </c>
      <c r="D286" s="25" t="s">
        <v>185</v>
      </c>
      <c r="E286" s="25" t="s">
        <v>189</v>
      </c>
      <c r="F286" s="25" t="s">
        <v>198</v>
      </c>
      <c r="G286" s="25">
        <v>44</v>
      </c>
      <c r="H286" s="27">
        <v>124.96</v>
      </c>
    </row>
    <row r="287" spans="1:8" x14ac:dyDescent="0.25">
      <c r="A287" s="28">
        <v>41600</v>
      </c>
      <c r="B287" s="25" t="s">
        <v>182</v>
      </c>
      <c r="C287" s="25" t="s">
        <v>191</v>
      </c>
      <c r="D287" s="25" t="s">
        <v>190</v>
      </c>
      <c r="E287" s="25" t="s">
        <v>189</v>
      </c>
      <c r="F287" s="25" t="s">
        <v>198</v>
      </c>
      <c r="G287" s="25">
        <v>137</v>
      </c>
      <c r="H287" s="27">
        <v>389.08</v>
      </c>
    </row>
    <row r="288" spans="1:8" x14ac:dyDescent="0.25">
      <c r="A288" s="28">
        <v>41603</v>
      </c>
      <c r="B288" s="25" t="s">
        <v>182</v>
      </c>
      <c r="C288" s="25" t="s">
        <v>191</v>
      </c>
      <c r="D288" s="25" t="s">
        <v>190</v>
      </c>
      <c r="E288" s="25" t="s">
        <v>201</v>
      </c>
      <c r="F288" s="25" t="s">
        <v>200</v>
      </c>
      <c r="G288" s="25">
        <v>23</v>
      </c>
      <c r="H288" s="27">
        <v>80.27</v>
      </c>
    </row>
    <row r="289" spans="1:8" x14ac:dyDescent="0.25">
      <c r="A289" s="28">
        <v>41604</v>
      </c>
      <c r="B289" s="25" t="s">
        <v>182</v>
      </c>
      <c r="C289" s="25" t="s">
        <v>191</v>
      </c>
      <c r="D289" s="25" t="s">
        <v>190</v>
      </c>
      <c r="E289" s="25" t="s">
        <v>184</v>
      </c>
      <c r="F289" s="25" t="s">
        <v>199</v>
      </c>
      <c r="G289" s="25">
        <v>27</v>
      </c>
      <c r="H289" s="27">
        <v>50.49</v>
      </c>
    </row>
    <row r="290" spans="1:8" x14ac:dyDescent="0.25">
      <c r="A290" s="28">
        <v>41605</v>
      </c>
      <c r="B290" s="25" t="s">
        <v>182</v>
      </c>
      <c r="C290" s="25" t="s">
        <v>191</v>
      </c>
      <c r="D290" s="25" t="s">
        <v>190</v>
      </c>
      <c r="E290" s="25" t="s">
        <v>201</v>
      </c>
      <c r="F290" s="25" t="s">
        <v>200</v>
      </c>
      <c r="G290" s="25">
        <v>26</v>
      </c>
      <c r="H290" s="27">
        <v>90.74</v>
      </c>
    </row>
    <row r="291" spans="1:8" x14ac:dyDescent="0.25">
      <c r="A291" s="28">
        <v>41606</v>
      </c>
      <c r="B291" s="25" t="s">
        <v>182</v>
      </c>
      <c r="C291" s="25" t="s">
        <v>193</v>
      </c>
      <c r="D291" s="25" t="s">
        <v>195</v>
      </c>
      <c r="E291" s="25" t="s">
        <v>184</v>
      </c>
      <c r="F291" s="25" t="s">
        <v>183</v>
      </c>
      <c r="G291" s="25">
        <v>90</v>
      </c>
      <c r="H291" s="27">
        <v>159.30000000000001</v>
      </c>
    </row>
    <row r="292" spans="1:8" x14ac:dyDescent="0.25">
      <c r="A292" s="28">
        <v>41607</v>
      </c>
      <c r="B292" s="25" t="s">
        <v>182</v>
      </c>
      <c r="C292" s="25" t="s">
        <v>193</v>
      </c>
      <c r="D292" s="25" t="s">
        <v>195</v>
      </c>
      <c r="E292" s="25" t="s">
        <v>179</v>
      </c>
      <c r="F292" s="25" t="s">
        <v>178</v>
      </c>
      <c r="G292" s="25">
        <v>23</v>
      </c>
      <c r="H292" s="27">
        <v>38.64</v>
      </c>
    </row>
    <row r="293" spans="1:8" x14ac:dyDescent="0.25">
      <c r="A293" s="28">
        <v>41610</v>
      </c>
      <c r="B293" s="25" t="s">
        <v>182</v>
      </c>
      <c r="C293" s="25" t="s">
        <v>191</v>
      </c>
      <c r="D293" s="25" t="s">
        <v>190</v>
      </c>
      <c r="E293" s="25" t="s">
        <v>189</v>
      </c>
      <c r="F293" s="25" t="s">
        <v>194</v>
      </c>
      <c r="G293" s="25">
        <v>23</v>
      </c>
      <c r="H293" s="27">
        <v>50.14</v>
      </c>
    </row>
    <row r="294" spans="1:8" x14ac:dyDescent="0.25">
      <c r="A294" s="28">
        <v>41611</v>
      </c>
      <c r="B294" s="25" t="s">
        <v>182</v>
      </c>
      <c r="C294" s="25" t="s">
        <v>193</v>
      </c>
      <c r="D294" s="25" t="s">
        <v>195</v>
      </c>
      <c r="E294" s="25" t="s">
        <v>189</v>
      </c>
      <c r="F294" s="25" t="s">
        <v>188</v>
      </c>
      <c r="G294" s="25">
        <v>44</v>
      </c>
      <c r="H294" s="27">
        <v>82.28</v>
      </c>
    </row>
    <row r="295" spans="1:8" x14ac:dyDescent="0.25">
      <c r="A295" s="28">
        <v>41612</v>
      </c>
      <c r="B295" s="25" t="s">
        <v>187</v>
      </c>
      <c r="C295" s="25" t="s">
        <v>197</v>
      </c>
      <c r="D295" s="25" t="s">
        <v>196</v>
      </c>
      <c r="E295" s="25" t="s">
        <v>184</v>
      </c>
      <c r="F295" s="25" t="s">
        <v>199</v>
      </c>
      <c r="G295" s="25">
        <v>39</v>
      </c>
      <c r="H295" s="27">
        <v>72.930000000000007</v>
      </c>
    </row>
    <row r="296" spans="1:8" x14ac:dyDescent="0.25">
      <c r="A296" s="28">
        <v>41613</v>
      </c>
      <c r="B296" s="25" t="s">
        <v>187</v>
      </c>
      <c r="C296" s="25" t="s">
        <v>197</v>
      </c>
      <c r="D296" s="25" t="s">
        <v>196</v>
      </c>
      <c r="E296" s="25" t="s">
        <v>184</v>
      </c>
      <c r="F296" s="25" t="s">
        <v>183</v>
      </c>
      <c r="G296" s="25">
        <v>35</v>
      </c>
      <c r="H296" s="27">
        <v>61.95</v>
      </c>
    </row>
    <row r="297" spans="1:8" x14ac:dyDescent="0.25">
      <c r="A297" s="28">
        <v>41614</v>
      </c>
      <c r="B297" s="25" t="s">
        <v>182</v>
      </c>
      <c r="C297" s="25" t="s">
        <v>193</v>
      </c>
      <c r="D297" s="25" t="s">
        <v>192</v>
      </c>
      <c r="E297" s="25" t="s">
        <v>184</v>
      </c>
      <c r="F297" s="25" t="s">
        <v>199</v>
      </c>
      <c r="G297" s="25">
        <v>20</v>
      </c>
      <c r="H297" s="27">
        <v>37.4</v>
      </c>
    </row>
    <row r="298" spans="1:8" x14ac:dyDescent="0.25">
      <c r="A298" s="28">
        <v>41617</v>
      </c>
      <c r="B298" s="25" t="s">
        <v>182</v>
      </c>
      <c r="C298" s="25" t="s">
        <v>193</v>
      </c>
      <c r="D298" s="25" t="s">
        <v>192</v>
      </c>
      <c r="E298" s="25" t="s">
        <v>189</v>
      </c>
      <c r="F298" s="25" t="s">
        <v>198</v>
      </c>
      <c r="G298" s="25">
        <v>23</v>
      </c>
      <c r="H298" s="27">
        <v>65.319999999999993</v>
      </c>
    </row>
    <row r="299" spans="1:8" x14ac:dyDescent="0.25">
      <c r="A299" s="28">
        <v>41618</v>
      </c>
      <c r="B299" s="25" t="s">
        <v>182</v>
      </c>
      <c r="C299" s="25" t="s">
        <v>191</v>
      </c>
      <c r="D299" s="25" t="s">
        <v>190</v>
      </c>
      <c r="E299" s="25" t="s">
        <v>189</v>
      </c>
      <c r="F299" s="25" t="s">
        <v>188</v>
      </c>
      <c r="G299" s="25">
        <v>38</v>
      </c>
      <c r="H299" s="27">
        <v>71.06</v>
      </c>
    </row>
    <row r="300" spans="1:8" x14ac:dyDescent="0.25">
      <c r="A300" s="28">
        <v>41619</v>
      </c>
      <c r="B300" s="25" t="s">
        <v>187</v>
      </c>
      <c r="C300" s="25" t="s">
        <v>186</v>
      </c>
      <c r="D300" s="25" t="s">
        <v>185</v>
      </c>
      <c r="E300" s="25" t="s">
        <v>189</v>
      </c>
      <c r="F300" s="25" t="s">
        <v>188</v>
      </c>
      <c r="G300" s="25">
        <v>30</v>
      </c>
      <c r="H300" s="27">
        <v>56.1</v>
      </c>
    </row>
    <row r="301" spans="1:8" x14ac:dyDescent="0.25">
      <c r="A301" s="28">
        <v>41620</v>
      </c>
      <c r="B301" s="25" t="s">
        <v>187</v>
      </c>
      <c r="C301" s="25" t="s">
        <v>197</v>
      </c>
      <c r="D301" s="25" t="s">
        <v>196</v>
      </c>
      <c r="E301" s="25" t="s">
        <v>184</v>
      </c>
      <c r="F301" s="25" t="s">
        <v>183</v>
      </c>
      <c r="G301" s="25">
        <v>48</v>
      </c>
      <c r="H301" s="27">
        <v>84.96</v>
      </c>
    </row>
    <row r="302" spans="1:8" x14ac:dyDescent="0.25">
      <c r="A302" s="28">
        <v>41621</v>
      </c>
      <c r="B302" s="25" t="s">
        <v>182</v>
      </c>
      <c r="C302" s="25" t="s">
        <v>191</v>
      </c>
      <c r="D302" s="25" t="s">
        <v>190</v>
      </c>
      <c r="E302" s="25" t="s">
        <v>201</v>
      </c>
      <c r="F302" s="25" t="s">
        <v>200</v>
      </c>
      <c r="G302" s="25">
        <v>34</v>
      </c>
      <c r="H302" s="27">
        <v>118.66</v>
      </c>
    </row>
    <row r="303" spans="1:8" x14ac:dyDescent="0.25">
      <c r="A303" s="28">
        <v>41624</v>
      </c>
      <c r="B303" s="25" t="s">
        <v>182</v>
      </c>
      <c r="C303" s="25" t="s">
        <v>181</v>
      </c>
      <c r="D303" s="25" t="s">
        <v>180</v>
      </c>
      <c r="E303" s="25" t="s">
        <v>184</v>
      </c>
      <c r="F303" s="25" t="s">
        <v>199</v>
      </c>
      <c r="G303" s="25">
        <v>35</v>
      </c>
      <c r="H303" s="27">
        <v>65.45</v>
      </c>
    </row>
    <row r="304" spans="1:8" x14ac:dyDescent="0.25">
      <c r="A304" s="28">
        <v>41625</v>
      </c>
      <c r="B304" s="25" t="s">
        <v>182</v>
      </c>
      <c r="C304" s="25" t="s">
        <v>191</v>
      </c>
      <c r="D304" s="25" t="s">
        <v>190</v>
      </c>
      <c r="E304" s="25" t="s">
        <v>184</v>
      </c>
      <c r="F304" s="25" t="s">
        <v>183</v>
      </c>
      <c r="G304" s="25">
        <v>39</v>
      </c>
      <c r="H304" s="27">
        <v>69.03</v>
      </c>
    </row>
    <row r="305" spans="1:8" x14ac:dyDescent="0.25">
      <c r="A305" s="28">
        <v>41626</v>
      </c>
      <c r="B305" s="25" t="s">
        <v>187</v>
      </c>
      <c r="C305" s="25" t="s">
        <v>197</v>
      </c>
      <c r="D305" s="25" t="s">
        <v>196</v>
      </c>
      <c r="E305" s="25" t="s">
        <v>184</v>
      </c>
      <c r="F305" s="25" t="s">
        <v>183</v>
      </c>
      <c r="G305" s="25">
        <v>69</v>
      </c>
      <c r="H305" s="27">
        <v>122.13</v>
      </c>
    </row>
    <row r="306" spans="1:8" x14ac:dyDescent="0.25">
      <c r="A306" s="28">
        <v>41627</v>
      </c>
      <c r="B306" s="25" t="s">
        <v>182</v>
      </c>
      <c r="C306" s="25" t="s">
        <v>191</v>
      </c>
      <c r="D306" s="25" t="s">
        <v>190</v>
      </c>
      <c r="E306" s="25" t="s">
        <v>201</v>
      </c>
      <c r="F306" s="25" t="s">
        <v>200</v>
      </c>
      <c r="G306" s="25">
        <v>47</v>
      </c>
      <c r="H306" s="27">
        <v>164.03</v>
      </c>
    </row>
    <row r="307" spans="1:8" x14ac:dyDescent="0.25">
      <c r="A307" s="28">
        <v>41628</v>
      </c>
      <c r="B307" s="25" t="s">
        <v>182</v>
      </c>
      <c r="C307" s="25" t="s">
        <v>193</v>
      </c>
      <c r="D307" s="25" t="s">
        <v>195</v>
      </c>
      <c r="E307" s="25" t="s">
        <v>189</v>
      </c>
      <c r="F307" s="25" t="s">
        <v>198</v>
      </c>
      <c r="G307" s="25">
        <v>48</v>
      </c>
      <c r="H307" s="27">
        <v>136.32</v>
      </c>
    </row>
    <row r="308" spans="1:8" x14ac:dyDescent="0.25">
      <c r="A308" s="28">
        <v>41631</v>
      </c>
      <c r="B308" s="25" t="s">
        <v>182</v>
      </c>
      <c r="C308" s="25" t="s">
        <v>191</v>
      </c>
      <c r="D308" s="25" t="s">
        <v>190</v>
      </c>
      <c r="E308" s="25" t="s">
        <v>184</v>
      </c>
      <c r="F308" s="25" t="s">
        <v>129</v>
      </c>
      <c r="G308" s="25">
        <v>27</v>
      </c>
      <c r="H308" s="27">
        <v>61.29</v>
      </c>
    </row>
    <row r="309" spans="1:8" x14ac:dyDescent="0.25">
      <c r="A309" s="28">
        <v>41632</v>
      </c>
      <c r="B309" s="25" t="s">
        <v>182</v>
      </c>
      <c r="C309" s="25" t="s">
        <v>191</v>
      </c>
      <c r="D309" s="25" t="s">
        <v>190</v>
      </c>
      <c r="E309" s="25" t="s">
        <v>189</v>
      </c>
      <c r="F309" s="25" t="s">
        <v>198</v>
      </c>
      <c r="G309" s="25">
        <v>150</v>
      </c>
      <c r="H309" s="27">
        <v>426</v>
      </c>
    </row>
    <row r="310" spans="1:8" x14ac:dyDescent="0.25">
      <c r="A310" s="28">
        <v>41633</v>
      </c>
      <c r="B310" s="25" t="s">
        <v>182</v>
      </c>
      <c r="C310" s="25" t="s">
        <v>193</v>
      </c>
      <c r="D310" s="25" t="s">
        <v>195</v>
      </c>
      <c r="E310" s="25" t="s">
        <v>189</v>
      </c>
      <c r="F310" s="25" t="s">
        <v>194</v>
      </c>
      <c r="G310" s="25">
        <v>37</v>
      </c>
      <c r="H310" s="27">
        <v>80.66</v>
      </c>
    </row>
    <row r="311" spans="1:8" x14ac:dyDescent="0.25">
      <c r="A311" s="28">
        <v>41634</v>
      </c>
      <c r="B311" s="25" t="s">
        <v>187</v>
      </c>
      <c r="C311" s="25" t="s">
        <v>186</v>
      </c>
      <c r="D311" s="25" t="s">
        <v>185</v>
      </c>
      <c r="E311" s="25" t="s">
        <v>184</v>
      </c>
      <c r="F311" s="25" t="s">
        <v>183</v>
      </c>
      <c r="G311" s="25">
        <v>38</v>
      </c>
      <c r="H311" s="27">
        <v>67.260000000000005</v>
      </c>
    </row>
    <row r="312" spans="1:8" x14ac:dyDescent="0.25">
      <c r="A312" s="28">
        <v>41635</v>
      </c>
      <c r="B312" s="25" t="s">
        <v>187</v>
      </c>
      <c r="C312" s="25" t="s">
        <v>197</v>
      </c>
      <c r="D312" s="25" t="s">
        <v>196</v>
      </c>
      <c r="E312" s="25" t="s">
        <v>189</v>
      </c>
      <c r="F312" s="25" t="s">
        <v>194</v>
      </c>
      <c r="G312" s="25">
        <v>30</v>
      </c>
      <c r="H312" s="27">
        <v>65.400000000000006</v>
      </c>
    </row>
    <row r="313" spans="1:8" x14ac:dyDescent="0.25">
      <c r="A313" s="28">
        <v>41638</v>
      </c>
      <c r="B313" s="25" t="s">
        <v>187</v>
      </c>
      <c r="C313" s="25" t="s">
        <v>197</v>
      </c>
      <c r="D313" s="25" t="s">
        <v>196</v>
      </c>
      <c r="E313" s="25" t="s">
        <v>189</v>
      </c>
      <c r="F313" s="25" t="s">
        <v>188</v>
      </c>
      <c r="G313" s="25">
        <v>64</v>
      </c>
      <c r="H313" s="27">
        <v>119.68</v>
      </c>
    </row>
    <row r="314" spans="1:8" x14ac:dyDescent="0.25">
      <c r="A314" s="28">
        <v>41639</v>
      </c>
      <c r="B314" s="25" t="s">
        <v>187</v>
      </c>
      <c r="C314" s="25" t="s">
        <v>197</v>
      </c>
      <c r="D314" s="25" t="s">
        <v>196</v>
      </c>
      <c r="E314" s="25" t="s">
        <v>189</v>
      </c>
      <c r="F314" s="25" t="s">
        <v>198</v>
      </c>
      <c r="G314" s="25">
        <v>62</v>
      </c>
      <c r="H314" s="27">
        <v>176.08</v>
      </c>
    </row>
    <row r="315" spans="1:8" x14ac:dyDescent="0.25">
      <c r="A315" s="28">
        <v>41640</v>
      </c>
      <c r="B315" s="25" t="s">
        <v>187</v>
      </c>
      <c r="C315" s="25" t="s">
        <v>197</v>
      </c>
      <c r="D315" s="25" t="s">
        <v>196</v>
      </c>
      <c r="E315" s="25" t="s">
        <v>184</v>
      </c>
      <c r="F315" s="25" t="s">
        <v>183</v>
      </c>
      <c r="G315" s="25">
        <v>83</v>
      </c>
      <c r="H315" s="27">
        <v>146.91</v>
      </c>
    </row>
    <row r="316" spans="1:8" x14ac:dyDescent="0.25">
      <c r="A316" s="28">
        <v>41640</v>
      </c>
      <c r="B316" s="25" t="s">
        <v>182</v>
      </c>
      <c r="C316" s="25" t="s">
        <v>193</v>
      </c>
      <c r="D316" s="25" t="s">
        <v>192</v>
      </c>
      <c r="E316" s="25" t="s">
        <v>184</v>
      </c>
      <c r="F316" s="25" t="s">
        <v>183</v>
      </c>
      <c r="G316" s="25">
        <v>42</v>
      </c>
      <c r="H316" s="27">
        <v>74.34</v>
      </c>
    </row>
    <row r="317" spans="1:8" x14ac:dyDescent="0.25">
      <c r="A317" s="28">
        <v>41641</v>
      </c>
      <c r="B317" s="25" t="s">
        <v>187</v>
      </c>
      <c r="C317" s="25" t="s">
        <v>186</v>
      </c>
      <c r="D317" s="25" t="s">
        <v>185</v>
      </c>
      <c r="E317" s="25" t="s">
        <v>189</v>
      </c>
      <c r="F317" s="25" t="s">
        <v>188</v>
      </c>
      <c r="G317" s="25">
        <v>23</v>
      </c>
      <c r="H317" s="27">
        <v>43.01</v>
      </c>
    </row>
    <row r="318" spans="1:8" x14ac:dyDescent="0.25">
      <c r="A318" s="28">
        <v>41641</v>
      </c>
      <c r="B318" s="25" t="s">
        <v>182</v>
      </c>
      <c r="C318" s="25" t="s">
        <v>191</v>
      </c>
      <c r="D318" s="25" t="s">
        <v>190</v>
      </c>
      <c r="E318" s="25" t="s">
        <v>179</v>
      </c>
      <c r="F318" s="25" t="s">
        <v>178</v>
      </c>
      <c r="G318" s="25">
        <v>49</v>
      </c>
      <c r="H318" s="27">
        <v>82.32</v>
      </c>
    </row>
    <row r="319" spans="1:8" x14ac:dyDescent="0.25">
      <c r="A319" s="28">
        <v>41642</v>
      </c>
      <c r="B319" s="25" t="s">
        <v>182</v>
      </c>
      <c r="C319" s="25" t="s">
        <v>181</v>
      </c>
      <c r="D319" s="25" t="s">
        <v>180</v>
      </c>
      <c r="E319" s="25" t="s">
        <v>189</v>
      </c>
      <c r="F319" s="25" t="s">
        <v>188</v>
      </c>
      <c r="G319" s="25">
        <v>74</v>
      </c>
      <c r="H319" s="27">
        <v>138.38</v>
      </c>
    </row>
    <row r="320" spans="1:8" x14ac:dyDescent="0.25">
      <c r="A320" s="28">
        <v>41642</v>
      </c>
      <c r="B320" s="25" t="s">
        <v>182</v>
      </c>
      <c r="C320" s="25" t="s">
        <v>181</v>
      </c>
      <c r="D320" s="25" t="s">
        <v>180</v>
      </c>
      <c r="E320" s="25" t="s">
        <v>184</v>
      </c>
      <c r="F320" s="25" t="s">
        <v>183</v>
      </c>
      <c r="G320" s="25">
        <v>49</v>
      </c>
      <c r="H320" s="27">
        <v>86.73</v>
      </c>
    </row>
    <row r="321" spans="1:8" x14ac:dyDescent="0.25">
      <c r="A321" s="28">
        <v>41645</v>
      </c>
      <c r="B321" s="25" t="s">
        <v>187</v>
      </c>
      <c r="C321" s="25" t="s">
        <v>197</v>
      </c>
      <c r="D321" s="25" t="s">
        <v>196</v>
      </c>
      <c r="E321" s="25" t="s">
        <v>184</v>
      </c>
      <c r="F321" s="25" t="s">
        <v>183</v>
      </c>
      <c r="G321" s="25">
        <v>43</v>
      </c>
      <c r="H321" s="27">
        <v>76.11</v>
      </c>
    </row>
    <row r="322" spans="1:8" x14ac:dyDescent="0.25">
      <c r="A322" s="28">
        <v>41645</v>
      </c>
      <c r="B322" s="25" t="s">
        <v>182</v>
      </c>
      <c r="C322" s="25" t="s">
        <v>193</v>
      </c>
      <c r="D322" s="25" t="s">
        <v>192</v>
      </c>
      <c r="E322" s="25" t="s">
        <v>184</v>
      </c>
      <c r="F322" s="25" t="s">
        <v>199</v>
      </c>
      <c r="G322" s="25">
        <v>23</v>
      </c>
      <c r="H322" s="27">
        <v>43.01</v>
      </c>
    </row>
    <row r="323" spans="1:8" x14ac:dyDescent="0.25">
      <c r="A323" s="28">
        <v>41646</v>
      </c>
      <c r="B323" s="25" t="s">
        <v>182</v>
      </c>
      <c r="C323" s="25" t="s">
        <v>191</v>
      </c>
      <c r="D323" s="25" t="s">
        <v>190</v>
      </c>
      <c r="E323" s="25" t="s">
        <v>184</v>
      </c>
      <c r="F323" s="25" t="s">
        <v>183</v>
      </c>
      <c r="G323" s="25">
        <v>71</v>
      </c>
      <c r="H323" s="27">
        <v>125.67</v>
      </c>
    </row>
    <row r="324" spans="1:8" x14ac:dyDescent="0.25">
      <c r="A324" s="28">
        <v>41646</v>
      </c>
      <c r="B324" s="25" t="s">
        <v>182</v>
      </c>
      <c r="C324" s="25" t="s">
        <v>191</v>
      </c>
      <c r="D324" s="25" t="s">
        <v>190</v>
      </c>
      <c r="E324" s="25" t="s">
        <v>184</v>
      </c>
      <c r="F324" s="25" t="s">
        <v>199</v>
      </c>
      <c r="G324" s="25">
        <v>45</v>
      </c>
      <c r="H324" s="27">
        <v>84.15</v>
      </c>
    </row>
    <row r="325" spans="1:8" x14ac:dyDescent="0.25">
      <c r="A325" s="28">
        <v>41647</v>
      </c>
      <c r="B325" s="25" t="s">
        <v>182</v>
      </c>
      <c r="C325" s="25" t="s">
        <v>181</v>
      </c>
      <c r="D325" s="25" t="s">
        <v>180</v>
      </c>
      <c r="E325" s="25" t="s">
        <v>201</v>
      </c>
      <c r="F325" s="25" t="s">
        <v>200</v>
      </c>
      <c r="G325" s="25">
        <v>20</v>
      </c>
      <c r="H325" s="27">
        <v>69.8</v>
      </c>
    </row>
    <row r="326" spans="1:8" x14ac:dyDescent="0.25">
      <c r="A326" s="28">
        <v>41647</v>
      </c>
      <c r="B326" s="25" t="s">
        <v>182</v>
      </c>
      <c r="C326" s="25" t="s">
        <v>193</v>
      </c>
      <c r="D326" s="25" t="s">
        <v>195</v>
      </c>
      <c r="E326" s="25" t="s">
        <v>184</v>
      </c>
      <c r="F326" s="25" t="s">
        <v>183</v>
      </c>
      <c r="G326" s="25">
        <v>73</v>
      </c>
      <c r="H326" s="27">
        <v>129.21</v>
      </c>
    </row>
    <row r="327" spans="1:8" x14ac:dyDescent="0.25">
      <c r="A327" s="28">
        <v>41648</v>
      </c>
      <c r="B327" s="25" t="s">
        <v>182</v>
      </c>
      <c r="C327" s="25" t="s">
        <v>191</v>
      </c>
      <c r="D327" s="25" t="s">
        <v>190</v>
      </c>
      <c r="E327" s="25" t="s">
        <v>189</v>
      </c>
      <c r="F327" s="25" t="s">
        <v>188</v>
      </c>
      <c r="G327" s="25">
        <v>32</v>
      </c>
      <c r="H327" s="27">
        <v>59.84</v>
      </c>
    </row>
    <row r="328" spans="1:8" x14ac:dyDescent="0.25">
      <c r="A328" s="28">
        <v>41648</v>
      </c>
      <c r="B328" s="25" t="s">
        <v>187</v>
      </c>
      <c r="C328" s="25" t="s">
        <v>186</v>
      </c>
      <c r="D328" s="25" t="s">
        <v>185</v>
      </c>
      <c r="E328" s="25" t="s">
        <v>184</v>
      </c>
      <c r="F328" s="25" t="s">
        <v>199</v>
      </c>
      <c r="G328" s="25">
        <v>31</v>
      </c>
      <c r="H328" s="27">
        <v>57.97</v>
      </c>
    </row>
    <row r="329" spans="1:8" x14ac:dyDescent="0.25">
      <c r="A329" s="28">
        <v>41649</v>
      </c>
      <c r="B329" s="25" t="s">
        <v>182</v>
      </c>
      <c r="C329" s="25" t="s">
        <v>193</v>
      </c>
      <c r="D329" s="25" t="s">
        <v>195</v>
      </c>
      <c r="E329" s="25" t="s">
        <v>184</v>
      </c>
      <c r="F329" s="25" t="s">
        <v>183</v>
      </c>
      <c r="G329" s="25">
        <v>28</v>
      </c>
      <c r="H329" s="27">
        <v>49.56</v>
      </c>
    </row>
    <row r="330" spans="1:8" x14ac:dyDescent="0.25">
      <c r="A330" s="28">
        <v>41649</v>
      </c>
      <c r="B330" s="25" t="s">
        <v>182</v>
      </c>
      <c r="C330" s="25" t="s">
        <v>193</v>
      </c>
      <c r="D330" s="25" t="s">
        <v>195</v>
      </c>
      <c r="E330" s="25" t="s">
        <v>184</v>
      </c>
      <c r="F330" s="25" t="s">
        <v>183</v>
      </c>
      <c r="G330" s="25">
        <v>26</v>
      </c>
      <c r="H330" s="27">
        <v>46.02</v>
      </c>
    </row>
    <row r="331" spans="1:8" x14ac:dyDescent="0.25">
      <c r="A331" s="28">
        <v>41652</v>
      </c>
      <c r="B331" s="25" t="s">
        <v>182</v>
      </c>
      <c r="C331" s="25" t="s">
        <v>193</v>
      </c>
      <c r="D331" s="25" t="s">
        <v>195</v>
      </c>
      <c r="E331" s="25" t="s">
        <v>189</v>
      </c>
      <c r="F331" s="25" t="s">
        <v>188</v>
      </c>
      <c r="G331" s="25">
        <v>33</v>
      </c>
      <c r="H331" s="27">
        <v>61.71</v>
      </c>
    </row>
    <row r="332" spans="1:8" x14ac:dyDescent="0.25">
      <c r="A332" s="28">
        <v>41652</v>
      </c>
      <c r="B332" s="25" t="s">
        <v>182</v>
      </c>
      <c r="C332" s="25" t="s">
        <v>193</v>
      </c>
      <c r="D332" s="25" t="s">
        <v>195</v>
      </c>
      <c r="E332" s="25" t="s">
        <v>179</v>
      </c>
      <c r="F332" s="25" t="s">
        <v>178</v>
      </c>
      <c r="G332" s="25">
        <v>24</v>
      </c>
      <c r="H332" s="27">
        <v>40.32</v>
      </c>
    </row>
    <row r="333" spans="1:8" x14ac:dyDescent="0.25">
      <c r="A333" s="28">
        <v>41653</v>
      </c>
      <c r="B333" s="25" t="s">
        <v>182</v>
      </c>
      <c r="C333" s="25" t="s">
        <v>191</v>
      </c>
      <c r="D333" s="25" t="s">
        <v>190</v>
      </c>
      <c r="E333" s="25" t="s">
        <v>184</v>
      </c>
      <c r="F333" s="25" t="s">
        <v>183</v>
      </c>
      <c r="G333" s="25">
        <v>60</v>
      </c>
      <c r="H333" s="27">
        <v>106.2</v>
      </c>
    </row>
    <row r="334" spans="1:8" x14ac:dyDescent="0.25">
      <c r="A334" s="28">
        <v>41653</v>
      </c>
      <c r="B334" s="25" t="s">
        <v>182</v>
      </c>
      <c r="C334" s="25" t="s">
        <v>181</v>
      </c>
      <c r="D334" s="25" t="s">
        <v>180</v>
      </c>
      <c r="E334" s="25" t="s">
        <v>184</v>
      </c>
      <c r="F334" s="25" t="s">
        <v>183</v>
      </c>
      <c r="G334" s="25">
        <v>107</v>
      </c>
      <c r="H334" s="27">
        <v>189.39</v>
      </c>
    </row>
    <row r="335" spans="1:8" x14ac:dyDescent="0.25">
      <c r="A335" s="28">
        <v>41654</v>
      </c>
      <c r="B335" s="25" t="s">
        <v>182</v>
      </c>
      <c r="C335" s="25" t="s">
        <v>181</v>
      </c>
      <c r="D335" s="25" t="s">
        <v>180</v>
      </c>
      <c r="E335" s="25" t="s">
        <v>189</v>
      </c>
      <c r="F335" s="25" t="s">
        <v>188</v>
      </c>
      <c r="G335" s="25">
        <v>57</v>
      </c>
      <c r="H335" s="27">
        <v>106.59</v>
      </c>
    </row>
    <row r="336" spans="1:8" x14ac:dyDescent="0.25">
      <c r="A336" s="28">
        <v>41654</v>
      </c>
      <c r="B336" s="25" t="s">
        <v>187</v>
      </c>
      <c r="C336" s="25" t="s">
        <v>186</v>
      </c>
      <c r="D336" s="25" t="s">
        <v>185</v>
      </c>
      <c r="E336" s="25" t="s">
        <v>189</v>
      </c>
      <c r="F336" s="25" t="s">
        <v>198</v>
      </c>
      <c r="G336" s="25">
        <v>25</v>
      </c>
      <c r="H336" s="27">
        <v>71</v>
      </c>
    </row>
    <row r="337" spans="1:8" x14ac:dyDescent="0.25">
      <c r="A337" s="28">
        <v>41655</v>
      </c>
      <c r="B337" s="25" t="s">
        <v>182</v>
      </c>
      <c r="C337" s="25" t="s">
        <v>181</v>
      </c>
      <c r="D337" s="25" t="s">
        <v>180</v>
      </c>
      <c r="E337" s="25" t="s">
        <v>189</v>
      </c>
      <c r="F337" s="25" t="s">
        <v>198</v>
      </c>
      <c r="G337" s="25">
        <v>61</v>
      </c>
      <c r="H337" s="27">
        <v>173.24</v>
      </c>
    </row>
    <row r="338" spans="1:8" x14ac:dyDescent="0.25">
      <c r="A338" s="28">
        <v>41655</v>
      </c>
      <c r="B338" s="25" t="s">
        <v>182</v>
      </c>
      <c r="C338" s="25" t="s">
        <v>191</v>
      </c>
      <c r="D338" s="25" t="s">
        <v>190</v>
      </c>
      <c r="E338" s="25" t="s">
        <v>184</v>
      </c>
      <c r="F338" s="25" t="s">
        <v>199</v>
      </c>
      <c r="G338" s="25">
        <v>75</v>
      </c>
      <c r="H338" s="27">
        <v>140.25</v>
      </c>
    </row>
    <row r="339" spans="1:8" x14ac:dyDescent="0.25">
      <c r="A339" s="28">
        <v>41656</v>
      </c>
      <c r="B339" s="25" t="s">
        <v>187</v>
      </c>
      <c r="C339" s="25" t="s">
        <v>197</v>
      </c>
      <c r="D339" s="25" t="s">
        <v>196</v>
      </c>
      <c r="E339" s="25" t="s">
        <v>179</v>
      </c>
      <c r="F339" s="25" t="s">
        <v>178</v>
      </c>
      <c r="G339" s="25">
        <v>34</v>
      </c>
      <c r="H339" s="27">
        <v>57.12</v>
      </c>
    </row>
    <row r="340" spans="1:8" x14ac:dyDescent="0.25">
      <c r="A340" s="28">
        <v>41656</v>
      </c>
      <c r="B340" s="25" t="s">
        <v>182</v>
      </c>
      <c r="C340" s="25" t="s">
        <v>193</v>
      </c>
      <c r="D340" s="25" t="s">
        <v>192</v>
      </c>
      <c r="E340" s="25" t="s">
        <v>201</v>
      </c>
      <c r="F340" s="25" t="s">
        <v>200</v>
      </c>
      <c r="G340" s="25">
        <v>22</v>
      </c>
      <c r="H340" s="27">
        <v>61.42</v>
      </c>
    </row>
    <row r="341" spans="1:8" x14ac:dyDescent="0.25">
      <c r="A341" s="28">
        <v>41659</v>
      </c>
      <c r="B341" s="25" t="s">
        <v>187</v>
      </c>
      <c r="C341" s="25" t="s">
        <v>186</v>
      </c>
      <c r="D341" s="25" t="s">
        <v>185</v>
      </c>
      <c r="E341" s="25" t="s">
        <v>184</v>
      </c>
      <c r="F341" s="25" t="s">
        <v>199</v>
      </c>
      <c r="G341" s="25">
        <v>26</v>
      </c>
      <c r="H341" s="27">
        <v>48.62</v>
      </c>
    </row>
    <row r="342" spans="1:8" x14ac:dyDescent="0.25">
      <c r="A342" s="28">
        <v>41659</v>
      </c>
      <c r="B342" s="25" t="s">
        <v>182</v>
      </c>
      <c r="C342" s="25" t="s">
        <v>181</v>
      </c>
      <c r="D342" s="25" t="s">
        <v>180</v>
      </c>
      <c r="E342" s="25" t="s">
        <v>201</v>
      </c>
      <c r="F342" s="25" t="s">
        <v>200</v>
      </c>
      <c r="G342" s="25">
        <v>21</v>
      </c>
      <c r="H342" s="27">
        <v>58.63</v>
      </c>
    </row>
    <row r="343" spans="1:8" x14ac:dyDescent="0.25">
      <c r="A343" s="28">
        <v>41660</v>
      </c>
      <c r="B343" s="25" t="s">
        <v>182</v>
      </c>
      <c r="C343" s="25" t="s">
        <v>191</v>
      </c>
      <c r="D343" s="25" t="s">
        <v>190</v>
      </c>
      <c r="E343" s="25" t="s">
        <v>189</v>
      </c>
      <c r="F343" s="25" t="s">
        <v>188</v>
      </c>
      <c r="G343" s="25">
        <v>39</v>
      </c>
      <c r="H343" s="27">
        <v>72.930000000000007</v>
      </c>
    </row>
    <row r="344" spans="1:8" x14ac:dyDescent="0.25">
      <c r="A344" s="28">
        <v>41660</v>
      </c>
      <c r="B344" s="25" t="s">
        <v>182</v>
      </c>
      <c r="C344" s="25" t="s">
        <v>191</v>
      </c>
      <c r="D344" s="25" t="s">
        <v>190</v>
      </c>
      <c r="E344" s="25" t="s">
        <v>184</v>
      </c>
      <c r="F344" s="25" t="s">
        <v>183</v>
      </c>
      <c r="G344" s="25">
        <v>98</v>
      </c>
      <c r="H344" s="27">
        <v>173.46</v>
      </c>
    </row>
    <row r="345" spans="1:8" x14ac:dyDescent="0.25">
      <c r="A345" s="28">
        <v>41661</v>
      </c>
      <c r="B345" s="25" t="s">
        <v>182</v>
      </c>
      <c r="C345" s="25" t="s">
        <v>193</v>
      </c>
      <c r="D345" s="25" t="s">
        <v>195</v>
      </c>
      <c r="E345" s="25" t="s">
        <v>184</v>
      </c>
      <c r="F345" s="25" t="s">
        <v>199</v>
      </c>
      <c r="G345" s="25">
        <v>39</v>
      </c>
      <c r="H345" s="27">
        <v>72.930000000000007</v>
      </c>
    </row>
    <row r="346" spans="1:8" x14ac:dyDescent="0.25">
      <c r="A346" s="28">
        <v>41661</v>
      </c>
      <c r="B346" s="25" t="s">
        <v>182</v>
      </c>
      <c r="C346" s="25" t="s">
        <v>193</v>
      </c>
      <c r="D346" s="25" t="s">
        <v>195</v>
      </c>
      <c r="E346" s="25" t="s">
        <v>189</v>
      </c>
      <c r="F346" s="25" t="s">
        <v>188</v>
      </c>
      <c r="G346" s="25">
        <v>61</v>
      </c>
      <c r="H346" s="27">
        <v>114.07</v>
      </c>
    </row>
    <row r="347" spans="1:8" x14ac:dyDescent="0.25">
      <c r="A347" s="28">
        <v>41662</v>
      </c>
      <c r="B347" s="25" t="s">
        <v>187</v>
      </c>
      <c r="C347" s="25" t="s">
        <v>197</v>
      </c>
      <c r="D347" s="25" t="s">
        <v>196</v>
      </c>
      <c r="E347" s="25" t="s">
        <v>184</v>
      </c>
      <c r="F347" s="25" t="s">
        <v>183</v>
      </c>
      <c r="G347" s="25">
        <v>66</v>
      </c>
      <c r="H347" s="27">
        <v>116.82</v>
      </c>
    </row>
    <row r="348" spans="1:8" x14ac:dyDescent="0.25">
      <c r="A348" s="28">
        <v>41662</v>
      </c>
      <c r="B348" s="25" t="s">
        <v>182</v>
      </c>
      <c r="C348" s="25" t="s">
        <v>181</v>
      </c>
      <c r="D348" s="25" t="s">
        <v>180</v>
      </c>
      <c r="E348" s="25" t="s">
        <v>189</v>
      </c>
      <c r="F348" s="25" t="s">
        <v>194</v>
      </c>
      <c r="G348" s="25">
        <v>30</v>
      </c>
      <c r="H348" s="27">
        <v>65.400000000000006</v>
      </c>
    </row>
    <row r="349" spans="1:8" x14ac:dyDescent="0.25">
      <c r="A349" s="28">
        <v>41663</v>
      </c>
      <c r="B349" s="25" t="s">
        <v>182</v>
      </c>
      <c r="C349" s="25" t="s">
        <v>181</v>
      </c>
      <c r="D349" s="25" t="s">
        <v>180</v>
      </c>
      <c r="E349" s="25" t="s">
        <v>179</v>
      </c>
      <c r="F349" s="25" t="s">
        <v>178</v>
      </c>
      <c r="G349" s="25">
        <v>31</v>
      </c>
      <c r="H349" s="27">
        <v>52.08</v>
      </c>
    </row>
    <row r="350" spans="1:8" x14ac:dyDescent="0.25">
      <c r="A350" s="28">
        <v>41663</v>
      </c>
      <c r="B350" s="25" t="s">
        <v>182</v>
      </c>
      <c r="C350" s="25" t="s">
        <v>191</v>
      </c>
      <c r="D350" s="25" t="s">
        <v>190</v>
      </c>
      <c r="E350" s="25" t="s">
        <v>184</v>
      </c>
      <c r="F350" s="25" t="s">
        <v>183</v>
      </c>
      <c r="G350" s="25">
        <v>46</v>
      </c>
      <c r="H350" s="27">
        <v>81.42</v>
      </c>
    </row>
    <row r="351" spans="1:8" x14ac:dyDescent="0.25">
      <c r="A351" s="28">
        <v>41666</v>
      </c>
      <c r="B351" s="25" t="s">
        <v>182</v>
      </c>
      <c r="C351" s="25" t="s">
        <v>191</v>
      </c>
      <c r="D351" s="25" t="s">
        <v>190</v>
      </c>
      <c r="E351" s="25" t="s">
        <v>179</v>
      </c>
      <c r="F351" s="25" t="s">
        <v>203</v>
      </c>
      <c r="G351" s="25">
        <v>22</v>
      </c>
      <c r="H351" s="27">
        <v>69.3</v>
      </c>
    </row>
    <row r="352" spans="1:8" x14ac:dyDescent="0.25">
      <c r="A352" s="28">
        <v>41666</v>
      </c>
      <c r="B352" s="25" t="s">
        <v>187</v>
      </c>
      <c r="C352" s="25" t="s">
        <v>197</v>
      </c>
      <c r="D352" s="25" t="s">
        <v>196</v>
      </c>
      <c r="E352" s="25" t="s">
        <v>179</v>
      </c>
      <c r="F352" s="25" t="s">
        <v>178</v>
      </c>
      <c r="G352" s="25">
        <v>35</v>
      </c>
      <c r="H352" s="27">
        <v>58.8</v>
      </c>
    </row>
    <row r="353" spans="1:8" x14ac:dyDescent="0.25">
      <c r="A353" s="28">
        <v>41667</v>
      </c>
      <c r="B353" s="25" t="s">
        <v>182</v>
      </c>
      <c r="C353" s="25" t="s">
        <v>181</v>
      </c>
      <c r="D353" s="25" t="s">
        <v>180</v>
      </c>
      <c r="E353" s="25" t="s">
        <v>184</v>
      </c>
      <c r="F353" s="25" t="s">
        <v>199</v>
      </c>
      <c r="G353" s="25">
        <v>53</v>
      </c>
      <c r="H353" s="27">
        <v>99.11</v>
      </c>
    </row>
    <row r="354" spans="1:8" x14ac:dyDescent="0.25">
      <c r="A354" s="28">
        <v>41667</v>
      </c>
      <c r="B354" s="25" t="s">
        <v>182</v>
      </c>
      <c r="C354" s="25" t="s">
        <v>193</v>
      </c>
      <c r="D354" s="25" t="s">
        <v>192</v>
      </c>
      <c r="E354" s="25" t="s">
        <v>189</v>
      </c>
      <c r="F354" s="25" t="s">
        <v>198</v>
      </c>
      <c r="G354" s="25">
        <v>54</v>
      </c>
      <c r="H354" s="27">
        <v>153.36000000000001</v>
      </c>
    </row>
    <row r="355" spans="1:8" x14ac:dyDescent="0.25">
      <c r="A355" s="28">
        <v>41668</v>
      </c>
      <c r="B355" s="25" t="s">
        <v>187</v>
      </c>
      <c r="C355" s="25" t="s">
        <v>197</v>
      </c>
      <c r="D355" s="25" t="s">
        <v>196</v>
      </c>
      <c r="E355" s="25" t="s">
        <v>184</v>
      </c>
      <c r="F355" s="25" t="s">
        <v>183</v>
      </c>
      <c r="G355" s="25">
        <v>69</v>
      </c>
      <c r="H355" s="27">
        <v>122.13</v>
      </c>
    </row>
    <row r="356" spans="1:8" x14ac:dyDescent="0.25">
      <c r="A356" s="28">
        <v>41668</v>
      </c>
      <c r="B356" s="25" t="s">
        <v>182</v>
      </c>
      <c r="C356" s="25" t="s">
        <v>181</v>
      </c>
      <c r="D356" s="25" t="s">
        <v>180</v>
      </c>
      <c r="E356" s="25" t="s">
        <v>184</v>
      </c>
      <c r="F356" s="25" t="s">
        <v>199</v>
      </c>
      <c r="G356" s="25">
        <v>32</v>
      </c>
      <c r="H356" s="27">
        <v>59.84</v>
      </c>
    </row>
    <row r="357" spans="1:8" x14ac:dyDescent="0.25">
      <c r="A357" s="28">
        <v>41669</v>
      </c>
      <c r="B357" s="25" t="s">
        <v>187</v>
      </c>
      <c r="C357" s="25" t="s">
        <v>197</v>
      </c>
      <c r="D357" s="25" t="s">
        <v>196</v>
      </c>
      <c r="E357" s="25" t="s">
        <v>189</v>
      </c>
      <c r="F357" s="25" t="s">
        <v>188</v>
      </c>
      <c r="G357" s="25">
        <v>50</v>
      </c>
      <c r="H357" s="27">
        <v>93.5</v>
      </c>
    </row>
    <row r="358" spans="1:8" x14ac:dyDescent="0.25">
      <c r="A358" s="28">
        <v>41669</v>
      </c>
      <c r="B358" s="25" t="s">
        <v>182</v>
      </c>
      <c r="C358" s="25" t="s">
        <v>193</v>
      </c>
      <c r="D358" s="25" t="s">
        <v>195</v>
      </c>
      <c r="E358" s="25" t="s">
        <v>189</v>
      </c>
      <c r="F358" s="25" t="s">
        <v>194</v>
      </c>
      <c r="G358" s="25">
        <v>44</v>
      </c>
      <c r="H358" s="27">
        <v>95.92</v>
      </c>
    </row>
    <row r="359" spans="1:8" x14ac:dyDescent="0.25">
      <c r="A359" s="28">
        <v>41670</v>
      </c>
      <c r="B359" s="25" t="s">
        <v>187</v>
      </c>
      <c r="C359" s="25" t="s">
        <v>186</v>
      </c>
      <c r="D359" s="25" t="s">
        <v>185</v>
      </c>
      <c r="E359" s="25" t="s">
        <v>184</v>
      </c>
      <c r="F359" s="25" t="s">
        <v>199</v>
      </c>
      <c r="G359" s="25">
        <v>30</v>
      </c>
      <c r="H359" s="27">
        <v>56.1</v>
      </c>
    </row>
    <row r="360" spans="1:8" x14ac:dyDescent="0.25">
      <c r="A360" s="28">
        <v>41670</v>
      </c>
      <c r="B360" s="25" t="s">
        <v>182</v>
      </c>
      <c r="C360" s="25" t="s">
        <v>193</v>
      </c>
      <c r="D360" s="25" t="s">
        <v>192</v>
      </c>
      <c r="E360" s="25" t="s">
        <v>184</v>
      </c>
      <c r="F360" s="25" t="s">
        <v>183</v>
      </c>
      <c r="G360" s="25">
        <v>39</v>
      </c>
      <c r="H360" s="27">
        <v>69.03</v>
      </c>
    </row>
    <row r="361" spans="1:8" x14ac:dyDescent="0.25">
      <c r="A361" s="28">
        <v>41673</v>
      </c>
      <c r="B361" s="25" t="s">
        <v>187</v>
      </c>
      <c r="C361" s="25" t="s">
        <v>197</v>
      </c>
      <c r="D361" s="25" t="s">
        <v>196</v>
      </c>
      <c r="E361" s="25" t="s">
        <v>184</v>
      </c>
      <c r="F361" s="25" t="s">
        <v>183</v>
      </c>
      <c r="G361" s="25">
        <v>66</v>
      </c>
      <c r="H361" s="27">
        <v>116.82</v>
      </c>
    </row>
    <row r="362" spans="1:8" x14ac:dyDescent="0.25">
      <c r="A362" s="28">
        <v>41673</v>
      </c>
      <c r="B362" s="25" t="s">
        <v>187</v>
      </c>
      <c r="C362" s="25" t="s">
        <v>197</v>
      </c>
      <c r="D362" s="25" t="s">
        <v>196</v>
      </c>
      <c r="E362" s="25" t="s">
        <v>184</v>
      </c>
      <c r="F362" s="25" t="s">
        <v>199</v>
      </c>
      <c r="G362" s="25">
        <v>36</v>
      </c>
      <c r="H362" s="27">
        <v>67.319999999999993</v>
      </c>
    </row>
    <row r="363" spans="1:8" x14ac:dyDescent="0.25">
      <c r="A363" s="28">
        <v>41674</v>
      </c>
      <c r="B363" s="25" t="s">
        <v>182</v>
      </c>
      <c r="C363" s="25" t="s">
        <v>191</v>
      </c>
      <c r="D363" s="25" t="s">
        <v>190</v>
      </c>
      <c r="E363" s="25" t="s">
        <v>201</v>
      </c>
      <c r="F363" s="25" t="s">
        <v>200</v>
      </c>
      <c r="G363" s="25">
        <v>24</v>
      </c>
      <c r="H363" s="27">
        <v>83.76</v>
      </c>
    </row>
    <row r="364" spans="1:8" x14ac:dyDescent="0.25">
      <c r="A364" s="28">
        <v>41674</v>
      </c>
      <c r="B364" s="25" t="s">
        <v>182</v>
      </c>
      <c r="C364" s="25" t="s">
        <v>191</v>
      </c>
      <c r="D364" s="25" t="s">
        <v>190</v>
      </c>
      <c r="E364" s="25" t="s">
        <v>189</v>
      </c>
      <c r="F364" s="25" t="s">
        <v>194</v>
      </c>
      <c r="G364" s="25">
        <v>33</v>
      </c>
      <c r="H364" s="27">
        <v>71.94</v>
      </c>
    </row>
    <row r="365" spans="1:8" x14ac:dyDescent="0.25">
      <c r="A365" s="28">
        <v>41675</v>
      </c>
      <c r="B365" s="25" t="s">
        <v>187</v>
      </c>
      <c r="C365" s="25" t="s">
        <v>186</v>
      </c>
      <c r="D365" s="25" t="s">
        <v>185</v>
      </c>
      <c r="E365" s="25" t="s">
        <v>184</v>
      </c>
      <c r="F365" s="25" t="s">
        <v>183</v>
      </c>
      <c r="G365" s="25">
        <v>49</v>
      </c>
      <c r="H365" s="27">
        <v>86.73</v>
      </c>
    </row>
    <row r="366" spans="1:8" x14ac:dyDescent="0.25">
      <c r="A366" s="28">
        <v>41675</v>
      </c>
      <c r="B366" s="25" t="s">
        <v>182</v>
      </c>
      <c r="C366" s="25" t="s">
        <v>181</v>
      </c>
      <c r="D366" s="25" t="s">
        <v>180</v>
      </c>
      <c r="E366" s="25" t="s">
        <v>201</v>
      </c>
      <c r="F366" s="25" t="s">
        <v>200</v>
      </c>
      <c r="G366" s="25">
        <v>22</v>
      </c>
      <c r="H366" s="27">
        <v>61.42</v>
      </c>
    </row>
    <row r="367" spans="1:8" x14ac:dyDescent="0.25">
      <c r="A367" s="28">
        <v>41676</v>
      </c>
      <c r="B367" s="25" t="s">
        <v>182</v>
      </c>
      <c r="C367" s="25" t="s">
        <v>193</v>
      </c>
      <c r="D367" s="25" t="s">
        <v>195</v>
      </c>
      <c r="E367" s="25" t="s">
        <v>189</v>
      </c>
      <c r="F367" s="25" t="s">
        <v>188</v>
      </c>
      <c r="G367" s="25">
        <v>40</v>
      </c>
      <c r="H367" s="27">
        <v>74.8</v>
      </c>
    </row>
    <row r="368" spans="1:8" x14ac:dyDescent="0.25">
      <c r="A368" s="28">
        <v>41676</v>
      </c>
      <c r="B368" s="25" t="s">
        <v>187</v>
      </c>
      <c r="C368" s="25" t="s">
        <v>186</v>
      </c>
      <c r="D368" s="25" t="s">
        <v>185</v>
      </c>
      <c r="E368" s="25" t="s">
        <v>184</v>
      </c>
      <c r="F368" s="25" t="s">
        <v>183</v>
      </c>
      <c r="G368" s="25">
        <v>51</v>
      </c>
      <c r="H368" s="27">
        <v>90.27</v>
      </c>
    </row>
    <row r="369" spans="1:8" x14ac:dyDescent="0.25">
      <c r="A369" s="28">
        <v>41677</v>
      </c>
      <c r="B369" s="25" t="s">
        <v>182</v>
      </c>
      <c r="C369" s="25" t="s">
        <v>191</v>
      </c>
      <c r="D369" s="25" t="s">
        <v>190</v>
      </c>
      <c r="E369" s="25" t="s">
        <v>184</v>
      </c>
      <c r="F369" s="25" t="s">
        <v>183</v>
      </c>
      <c r="G369" s="25">
        <v>25</v>
      </c>
      <c r="H369" s="27">
        <v>44.25</v>
      </c>
    </row>
    <row r="370" spans="1:8" x14ac:dyDescent="0.25">
      <c r="A370" s="28">
        <v>41677</v>
      </c>
      <c r="B370" s="25" t="s">
        <v>182</v>
      </c>
      <c r="C370" s="25" t="s">
        <v>193</v>
      </c>
      <c r="D370" s="25" t="s">
        <v>192</v>
      </c>
      <c r="E370" s="25" t="s">
        <v>179</v>
      </c>
      <c r="F370" s="25" t="s">
        <v>178</v>
      </c>
      <c r="G370" s="25">
        <v>21</v>
      </c>
      <c r="H370" s="27">
        <v>35.28</v>
      </c>
    </row>
    <row r="371" spans="1:8" x14ac:dyDescent="0.25">
      <c r="A371" s="28">
        <v>41680</v>
      </c>
      <c r="B371" s="25" t="s">
        <v>182</v>
      </c>
      <c r="C371" s="25" t="s">
        <v>193</v>
      </c>
      <c r="D371" s="25" t="s">
        <v>192</v>
      </c>
      <c r="E371" s="25" t="s">
        <v>184</v>
      </c>
      <c r="F371" s="25" t="s">
        <v>199</v>
      </c>
      <c r="G371" s="25">
        <v>24</v>
      </c>
      <c r="H371" s="27">
        <v>44.88</v>
      </c>
    </row>
    <row r="372" spans="1:8" x14ac:dyDescent="0.25">
      <c r="A372" s="28">
        <v>41680</v>
      </c>
      <c r="B372" s="25" t="s">
        <v>182</v>
      </c>
      <c r="C372" s="25" t="s">
        <v>193</v>
      </c>
      <c r="D372" s="25" t="s">
        <v>192</v>
      </c>
      <c r="E372" s="25" t="s">
        <v>184</v>
      </c>
      <c r="F372" s="25" t="s">
        <v>199</v>
      </c>
      <c r="G372" s="25">
        <v>26</v>
      </c>
      <c r="H372" s="27">
        <v>48.62</v>
      </c>
    </row>
    <row r="373" spans="1:8" x14ac:dyDescent="0.25">
      <c r="A373" s="28">
        <v>41681</v>
      </c>
      <c r="B373" s="25" t="s">
        <v>187</v>
      </c>
      <c r="C373" s="25" t="s">
        <v>186</v>
      </c>
      <c r="D373" s="25" t="s">
        <v>185</v>
      </c>
      <c r="E373" s="25" t="s">
        <v>201</v>
      </c>
      <c r="F373" s="25" t="s">
        <v>200</v>
      </c>
      <c r="G373" s="25">
        <v>21</v>
      </c>
      <c r="H373" s="27">
        <v>73.290000000000006</v>
      </c>
    </row>
    <row r="374" spans="1:8" x14ac:dyDescent="0.25">
      <c r="A374" s="28">
        <v>41681</v>
      </c>
      <c r="B374" s="25" t="s">
        <v>182</v>
      </c>
      <c r="C374" s="25" t="s">
        <v>181</v>
      </c>
      <c r="D374" s="25" t="s">
        <v>180</v>
      </c>
      <c r="E374" s="25" t="s">
        <v>179</v>
      </c>
      <c r="F374" s="25" t="s">
        <v>178</v>
      </c>
      <c r="G374" s="25">
        <v>27</v>
      </c>
      <c r="H374" s="27">
        <v>45.36</v>
      </c>
    </row>
    <row r="375" spans="1:8" x14ac:dyDescent="0.25">
      <c r="A375" s="28">
        <v>41682</v>
      </c>
      <c r="B375" s="25" t="s">
        <v>182</v>
      </c>
      <c r="C375" s="25" t="s">
        <v>193</v>
      </c>
      <c r="D375" s="25" t="s">
        <v>195</v>
      </c>
      <c r="E375" s="25" t="s">
        <v>189</v>
      </c>
      <c r="F375" s="25" t="s">
        <v>198</v>
      </c>
      <c r="G375" s="25">
        <v>32</v>
      </c>
      <c r="H375" s="27">
        <v>90.88</v>
      </c>
    </row>
    <row r="376" spans="1:8" x14ac:dyDescent="0.25">
      <c r="A376" s="28">
        <v>41682</v>
      </c>
      <c r="B376" s="25" t="s">
        <v>182</v>
      </c>
      <c r="C376" s="25" t="s">
        <v>191</v>
      </c>
      <c r="D376" s="25" t="s">
        <v>190</v>
      </c>
      <c r="E376" s="25" t="s">
        <v>179</v>
      </c>
      <c r="F376" s="25" t="s">
        <v>178</v>
      </c>
      <c r="G376" s="25">
        <v>85</v>
      </c>
      <c r="H376" s="27">
        <v>142.80000000000001</v>
      </c>
    </row>
    <row r="377" spans="1:8" x14ac:dyDescent="0.25">
      <c r="A377" s="28">
        <v>41683</v>
      </c>
      <c r="B377" s="25" t="s">
        <v>187</v>
      </c>
      <c r="C377" s="25" t="s">
        <v>186</v>
      </c>
      <c r="D377" s="25" t="s">
        <v>185</v>
      </c>
      <c r="E377" s="25" t="s">
        <v>189</v>
      </c>
      <c r="F377" s="25" t="s">
        <v>188</v>
      </c>
      <c r="G377" s="25">
        <v>38</v>
      </c>
      <c r="H377" s="27">
        <v>71.06</v>
      </c>
    </row>
    <row r="378" spans="1:8" x14ac:dyDescent="0.25">
      <c r="A378" s="28">
        <v>41683</v>
      </c>
      <c r="B378" s="25" t="s">
        <v>182</v>
      </c>
      <c r="C378" s="25" t="s">
        <v>193</v>
      </c>
      <c r="D378" s="25" t="s">
        <v>195</v>
      </c>
      <c r="E378" s="25" t="s">
        <v>184</v>
      </c>
      <c r="F378" s="25" t="s">
        <v>183</v>
      </c>
      <c r="G378" s="25">
        <v>100</v>
      </c>
      <c r="H378" s="27">
        <v>177</v>
      </c>
    </row>
    <row r="379" spans="1:8" x14ac:dyDescent="0.25">
      <c r="A379" s="28">
        <v>41684</v>
      </c>
      <c r="B379" s="25" t="s">
        <v>182</v>
      </c>
      <c r="C379" s="25" t="s">
        <v>193</v>
      </c>
      <c r="D379" s="25" t="s">
        <v>192</v>
      </c>
      <c r="E379" s="25" t="s">
        <v>189</v>
      </c>
      <c r="F379" s="25" t="s">
        <v>188</v>
      </c>
      <c r="G379" s="25">
        <v>24</v>
      </c>
      <c r="H379" s="27">
        <v>44.88</v>
      </c>
    </row>
    <row r="380" spans="1:8" x14ac:dyDescent="0.25">
      <c r="A380" s="28">
        <v>41684</v>
      </c>
      <c r="B380" s="25" t="s">
        <v>187</v>
      </c>
      <c r="C380" s="25" t="s">
        <v>197</v>
      </c>
      <c r="D380" s="25" t="s">
        <v>196</v>
      </c>
      <c r="E380" s="25" t="s">
        <v>189</v>
      </c>
      <c r="F380" s="25" t="s">
        <v>198</v>
      </c>
      <c r="G380" s="25">
        <v>70</v>
      </c>
      <c r="H380" s="27">
        <v>198.8</v>
      </c>
    </row>
    <row r="381" spans="1:8" x14ac:dyDescent="0.25">
      <c r="A381" s="28">
        <v>41687</v>
      </c>
      <c r="B381" s="25" t="s">
        <v>182</v>
      </c>
      <c r="C381" s="25" t="s">
        <v>191</v>
      </c>
      <c r="D381" s="25" t="s">
        <v>190</v>
      </c>
      <c r="E381" s="25" t="s">
        <v>179</v>
      </c>
      <c r="F381" s="25" t="s">
        <v>178</v>
      </c>
      <c r="G381" s="25">
        <v>63</v>
      </c>
      <c r="H381" s="27">
        <v>105.84</v>
      </c>
    </row>
    <row r="382" spans="1:8" x14ac:dyDescent="0.25">
      <c r="A382" s="28">
        <v>41687</v>
      </c>
      <c r="B382" s="25" t="s">
        <v>187</v>
      </c>
      <c r="C382" s="25" t="s">
        <v>197</v>
      </c>
      <c r="D382" s="25" t="s">
        <v>196</v>
      </c>
      <c r="E382" s="25" t="s">
        <v>189</v>
      </c>
      <c r="F382" s="25" t="s">
        <v>194</v>
      </c>
      <c r="G382" s="25">
        <v>43</v>
      </c>
      <c r="H382" s="27">
        <v>93.74</v>
      </c>
    </row>
    <row r="383" spans="1:8" x14ac:dyDescent="0.25">
      <c r="A383" s="28">
        <v>41688</v>
      </c>
      <c r="B383" s="25" t="s">
        <v>187</v>
      </c>
      <c r="C383" s="25" t="s">
        <v>197</v>
      </c>
      <c r="D383" s="25" t="s">
        <v>196</v>
      </c>
      <c r="E383" s="25" t="s">
        <v>184</v>
      </c>
      <c r="F383" s="25" t="s">
        <v>183</v>
      </c>
      <c r="G383" s="25">
        <v>48</v>
      </c>
      <c r="H383" s="27">
        <v>84.96</v>
      </c>
    </row>
    <row r="384" spans="1:8" x14ac:dyDescent="0.25">
      <c r="A384" s="28">
        <v>41688</v>
      </c>
      <c r="B384" s="25" t="s">
        <v>187</v>
      </c>
      <c r="C384" s="25" t="s">
        <v>197</v>
      </c>
      <c r="D384" s="25" t="s">
        <v>196</v>
      </c>
      <c r="E384" s="25" t="s">
        <v>184</v>
      </c>
      <c r="F384" s="25" t="s">
        <v>183</v>
      </c>
      <c r="G384" s="25">
        <v>67</v>
      </c>
      <c r="H384" s="27">
        <v>118.59</v>
      </c>
    </row>
    <row r="385" spans="1:8" x14ac:dyDescent="0.25">
      <c r="A385" s="28">
        <v>41689</v>
      </c>
      <c r="B385" s="25" t="s">
        <v>182</v>
      </c>
      <c r="C385" s="25" t="s">
        <v>193</v>
      </c>
      <c r="D385" s="25" t="s">
        <v>192</v>
      </c>
      <c r="E385" s="25" t="s">
        <v>201</v>
      </c>
      <c r="F385" s="25" t="s">
        <v>200</v>
      </c>
      <c r="G385" s="25">
        <v>33</v>
      </c>
      <c r="H385" s="27">
        <v>115.17</v>
      </c>
    </row>
    <row r="386" spans="1:8" x14ac:dyDescent="0.25">
      <c r="A386" s="28">
        <v>41689</v>
      </c>
      <c r="B386" s="25" t="s">
        <v>187</v>
      </c>
      <c r="C386" s="25" t="s">
        <v>197</v>
      </c>
      <c r="D386" s="25" t="s">
        <v>196</v>
      </c>
      <c r="E386" s="25" t="s">
        <v>179</v>
      </c>
      <c r="F386" s="25" t="s">
        <v>178</v>
      </c>
      <c r="G386" s="25">
        <v>31</v>
      </c>
      <c r="H386" s="27">
        <v>52.08</v>
      </c>
    </row>
    <row r="387" spans="1:8" x14ac:dyDescent="0.25">
      <c r="A387" s="28">
        <v>41690</v>
      </c>
      <c r="B387" s="25" t="s">
        <v>182</v>
      </c>
      <c r="C387" s="25" t="s">
        <v>193</v>
      </c>
      <c r="D387" s="25" t="s">
        <v>195</v>
      </c>
      <c r="E387" s="25" t="s">
        <v>179</v>
      </c>
      <c r="F387" s="25" t="s">
        <v>178</v>
      </c>
      <c r="G387" s="25">
        <v>25</v>
      </c>
      <c r="H387" s="27">
        <v>42</v>
      </c>
    </row>
    <row r="388" spans="1:8" x14ac:dyDescent="0.25">
      <c r="A388" s="28">
        <v>41690</v>
      </c>
      <c r="B388" s="25" t="s">
        <v>182</v>
      </c>
      <c r="C388" s="25" t="s">
        <v>191</v>
      </c>
      <c r="D388" s="25" t="s">
        <v>190</v>
      </c>
      <c r="E388" s="25" t="s">
        <v>184</v>
      </c>
      <c r="F388" s="25" t="s">
        <v>199</v>
      </c>
      <c r="G388" s="25">
        <v>56</v>
      </c>
      <c r="H388" s="27">
        <v>104.72</v>
      </c>
    </row>
    <row r="389" spans="1:8" x14ac:dyDescent="0.25">
      <c r="A389" s="28">
        <v>41691</v>
      </c>
      <c r="B389" s="25" t="s">
        <v>182</v>
      </c>
      <c r="C389" s="25" t="s">
        <v>181</v>
      </c>
      <c r="D389" s="25" t="s">
        <v>180</v>
      </c>
      <c r="E389" s="25" t="s">
        <v>189</v>
      </c>
      <c r="F389" s="25" t="s">
        <v>188</v>
      </c>
      <c r="G389" s="25">
        <v>37</v>
      </c>
      <c r="H389" s="27">
        <v>69.19</v>
      </c>
    </row>
    <row r="390" spans="1:8" x14ac:dyDescent="0.25">
      <c r="A390" s="28">
        <v>41691</v>
      </c>
      <c r="B390" s="25" t="s">
        <v>187</v>
      </c>
      <c r="C390" s="25" t="s">
        <v>186</v>
      </c>
      <c r="D390" s="25" t="s">
        <v>185</v>
      </c>
      <c r="E390" s="25" t="s">
        <v>201</v>
      </c>
      <c r="F390" s="25" t="s">
        <v>200</v>
      </c>
      <c r="G390" s="25">
        <v>20</v>
      </c>
      <c r="H390" s="27">
        <v>69.8</v>
      </c>
    </row>
    <row r="391" spans="1:8" x14ac:dyDescent="0.25">
      <c r="A391" s="28">
        <v>41694</v>
      </c>
      <c r="B391" s="25" t="s">
        <v>187</v>
      </c>
      <c r="C391" s="25" t="s">
        <v>197</v>
      </c>
      <c r="D391" s="25" t="s">
        <v>196</v>
      </c>
      <c r="E391" s="25" t="s">
        <v>189</v>
      </c>
      <c r="F391" s="25" t="s">
        <v>198</v>
      </c>
      <c r="G391" s="25">
        <v>44</v>
      </c>
      <c r="H391" s="27">
        <v>124.96</v>
      </c>
    </row>
    <row r="392" spans="1:8" x14ac:dyDescent="0.25">
      <c r="A392" s="28">
        <v>41694</v>
      </c>
      <c r="B392" s="25" t="s">
        <v>182</v>
      </c>
      <c r="C392" s="25" t="s">
        <v>181</v>
      </c>
      <c r="D392" s="25" t="s">
        <v>180</v>
      </c>
      <c r="E392" s="25" t="s">
        <v>189</v>
      </c>
      <c r="F392" s="25" t="s">
        <v>194</v>
      </c>
      <c r="G392" s="25">
        <v>68</v>
      </c>
      <c r="H392" s="27">
        <v>148.24</v>
      </c>
    </row>
    <row r="393" spans="1:8" x14ac:dyDescent="0.25">
      <c r="A393" s="28">
        <v>41695</v>
      </c>
      <c r="B393" s="25" t="s">
        <v>182</v>
      </c>
      <c r="C393" s="25" t="s">
        <v>181</v>
      </c>
      <c r="D393" s="25" t="s">
        <v>180</v>
      </c>
      <c r="E393" s="25" t="s">
        <v>184</v>
      </c>
      <c r="F393" s="25" t="s">
        <v>199</v>
      </c>
      <c r="G393" s="25">
        <v>51</v>
      </c>
      <c r="H393" s="27">
        <v>95.37</v>
      </c>
    </row>
    <row r="394" spans="1:8" x14ac:dyDescent="0.25">
      <c r="A394" s="28">
        <v>41695</v>
      </c>
      <c r="B394" s="25" t="s">
        <v>187</v>
      </c>
      <c r="C394" s="25" t="s">
        <v>186</v>
      </c>
      <c r="D394" s="25" t="s">
        <v>185</v>
      </c>
      <c r="E394" s="25" t="s">
        <v>189</v>
      </c>
      <c r="F394" s="25" t="s">
        <v>188</v>
      </c>
      <c r="G394" s="25">
        <v>26</v>
      </c>
      <c r="H394" s="27">
        <v>48.62</v>
      </c>
    </row>
    <row r="395" spans="1:8" x14ac:dyDescent="0.25">
      <c r="A395" s="28">
        <v>41696</v>
      </c>
      <c r="B395" s="25" t="s">
        <v>182</v>
      </c>
      <c r="C395" s="25" t="s">
        <v>193</v>
      </c>
      <c r="D395" s="25" t="s">
        <v>195</v>
      </c>
      <c r="E395" s="25" t="s">
        <v>184</v>
      </c>
      <c r="F395" s="25" t="s">
        <v>199</v>
      </c>
      <c r="G395" s="25">
        <v>57</v>
      </c>
      <c r="H395" s="27">
        <v>106.59</v>
      </c>
    </row>
    <row r="396" spans="1:8" x14ac:dyDescent="0.25">
      <c r="A396" s="28">
        <v>41696</v>
      </c>
      <c r="B396" s="25" t="s">
        <v>182</v>
      </c>
      <c r="C396" s="25" t="s">
        <v>193</v>
      </c>
      <c r="D396" s="25" t="s">
        <v>195</v>
      </c>
      <c r="E396" s="25" t="s">
        <v>184</v>
      </c>
      <c r="F396" s="25" t="s">
        <v>199</v>
      </c>
      <c r="G396" s="25">
        <v>33</v>
      </c>
      <c r="H396" s="27">
        <v>61.71</v>
      </c>
    </row>
    <row r="397" spans="1:8" x14ac:dyDescent="0.25">
      <c r="A397" s="28">
        <v>41697</v>
      </c>
      <c r="B397" s="25" t="s">
        <v>182</v>
      </c>
      <c r="C397" s="25" t="s">
        <v>193</v>
      </c>
      <c r="D397" s="25" t="s">
        <v>192</v>
      </c>
      <c r="E397" s="25" t="s">
        <v>189</v>
      </c>
      <c r="F397" s="25" t="s">
        <v>198</v>
      </c>
      <c r="G397" s="25">
        <v>23</v>
      </c>
      <c r="H397" s="27">
        <v>65.319999999999993</v>
      </c>
    </row>
    <row r="398" spans="1:8" x14ac:dyDescent="0.25">
      <c r="A398" s="28">
        <v>41697</v>
      </c>
      <c r="B398" s="25" t="s">
        <v>182</v>
      </c>
      <c r="C398" s="25" t="s">
        <v>193</v>
      </c>
      <c r="D398" s="25" t="s">
        <v>195</v>
      </c>
      <c r="E398" s="25" t="s">
        <v>189</v>
      </c>
      <c r="F398" s="25" t="s">
        <v>198</v>
      </c>
      <c r="G398" s="25">
        <v>51</v>
      </c>
      <c r="H398" s="27">
        <v>144.84</v>
      </c>
    </row>
    <row r="399" spans="1:8" x14ac:dyDescent="0.25">
      <c r="A399" s="28">
        <v>41698</v>
      </c>
      <c r="B399" s="25" t="s">
        <v>182</v>
      </c>
      <c r="C399" s="25" t="s">
        <v>191</v>
      </c>
      <c r="D399" s="25" t="s">
        <v>190</v>
      </c>
      <c r="E399" s="25" t="s">
        <v>179</v>
      </c>
      <c r="F399" s="25" t="s">
        <v>203</v>
      </c>
      <c r="G399" s="25">
        <v>21</v>
      </c>
      <c r="H399" s="27">
        <v>66.150000000000006</v>
      </c>
    </row>
    <row r="400" spans="1:8" x14ac:dyDescent="0.25">
      <c r="A400" s="28">
        <v>41698</v>
      </c>
      <c r="B400" s="25" t="s">
        <v>182</v>
      </c>
      <c r="C400" s="25" t="s">
        <v>191</v>
      </c>
      <c r="D400" s="25" t="s">
        <v>190</v>
      </c>
      <c r="E400" s="25" t="s">
        <v>184</v>
      </c>
      <c r="F400" s="25" t="s">
        <v>183</v>
      </c>
      <c r="G400" s="25">
        <v>42</v>
      </c>
      <c r="H400" s="27">
        <v>74.34</v>
      </c>
    </row>
    <row r="401" spans="1:8" x14ac:dyDescent="0.25">
      <c r="A401" s="28">
        <v>41701</v>
      </c>
      <c r="B401" s="25" t="s">
        <v>187</v>
      </c>
      <c r="C401" s="25" t="s">
        <v>197</v>
      </c>
      <c r="D401" s="25" t="s">
        <v>196</v>
      </c>
      <c r="E401" s="25" t="s">
        <v>189</v>
      </c>
      <c r="F401" s="25" t="s">
        <v>188</v>
      </c>
      <c r="G401" s="25">
        <v>39</v>
      </c>
      <c r="H401" s="27">
        <v>72.930000000000007</v>
      </c>
    </row>
    <row r="402" spans="1:8" x14ac:dyDescent="0.25">
      <c r="A402" s="28">
        <v>41701</v>
      </c>
      <c r="B402" s="25" t="s">
        <v>182</v>
      </c>
      <c r="C402" s="25" t="s">
        <v>191</v>
      </c>
      <c r="D402" s="25" t="s">
        <v>190</v>
      </c>
      <c r="E402" s="25" t="s">
        <v>189</v>
      </c>
      <c r="F402" s="25" t="s">
        <v>194</v>
      </c>
      <c r="G402" s="25">
        <v>24</v>
      </c>
      <c r="H402" s="27">
        <v>52.32</v>
      </c>
    </row>
    <row r="403" spans="1:8" x14ac:dyDescent="0.25">
      <c r="A403" s="28">
        <v>41702</v>
      </c>
      <c r="B403" s="25" t="s">
        <v>182</v>
      </c>
      <c r="C403" s="25" t="s">
        <v>193</v>
      </c>
      <c r="D403" s="25" t="s">
        <v>195</v>
      </c>
      <c r="E403" s="25" t="s">
        <v>184</v>
      </c>
      <c r="F403" s="25" t="s">
        <v>183</v>
      </c>
      <c r="G403" s="25">
        <v>27</v>
      </c>
      <c r="H403" s="27">
        <v>47.79</v>
      </c>
    </row>
    <row r="404" spans="1:8" x14ac:dyDescent="0.25">
      <c r="A404" s="28">
        <v>41702</v>
      </c>
      <c r="B404" s="25" t="s">
        <v>187</v>
      </c>
      <c r="C404" s="25" t="s">
        <v>186</v>
      </c>
      <c r="D404" s="25" t="s">
        <v>185</v>
      </c>
      <c r="E404" s="25" t="s">
        <v>189</v>
      </c>
      <c r="F404" s="25" t="s">
        <v>198</v>
      </c>
      <c r="G404" s="25">
        <v>42</v>
      </c>
      <c r="H404" s="27">
        <v>119.28</v>
      </c>
    </row>
    <row r="405" spans="1:8" x14ac:dyDescent="0.25">
      <c r="A405" s="28">
        <v>41703</v>
      </c>
      <c r="B405" s="25" t="s">
        <v>182</v>
      </c>
      <c r="C405" s="25" t="s">
        <v>181</v>
      </c>
      <c r="D405" s="25" t="s">
        <v>180</v>
      </c>
      <c r="E405" s="25" t="s">
        <v>189</v>
      </c>
      <c r="F405" s="25" t="s">
        <v>198</v>
      </c>
      <c r="G405" s="25">
        <v>130</v>
      </c>
      <c r="H405" s="27">
        <v>369.2</v>
      </c>
    </row>
    <row r="406" spans="1:8" x14ac:dyDescent="0.25">
      <c r="A406" s="28">
        <v>41703</v>
      </c>
      <c r="B406" s="25" t="s">
        <v>182</v>
      </c>
      <c r="C406" s="25" t="s">
        <v>181</v>
      </c>
      <c r="D406" s="25" t="s">
        <v>180</v>
      </c>
      <c r="E406" s="25" t="s">
        <v>201</v>
      </c>
      <c r="F406" s="25" t="s">
        <v>202</v>
      </c>
      <c r="G406" s="25">
        <v>31</v>
      </c>
      <c r="H406" s="27">
        <v>67.89</v>
      </c>
    </row>
    <row r="407" spans="1:8" x14ac:dyDescent="0.25">
      <c r="A407" s="28">
        <v>41704</v>
      </c>
      <c r="B407" s="25" t="s">
        <v>182</v>
      </c>
      <c r="C407" s="25" t="s">
        <v>193</v>
      </c>
      <c r="D407" s="25" t="s">
        <v>192</v>
      </c>
      <c r="E407" s="25" t="s">
        <v>184</v>
      </c>
      <c r="F407" s="25" t="s">
        <v>183</v>
      </c>
      <c r="G407" s="25">
        <v>46</v>
      </c>
      <c r="H407" s="27">
        <v>81.42</v>
      </c>
    </row>
    <row r="408" spans="1:8" x14ac:dyDescent="0.25">
      <c r="A408" s="28">
        <v>41704</v>
      </c>
      <c r="B408" s="25" t="s">
        <v>182</v>
      </c>
      <c r="C408" s="25" t="s">
        <v>193</v>
      </c>
      <c r="D408" s="25" t="s">
        <v>195</v>
      </c>
      <c r="E408" s="25" t="s">
        <v>179</v>
      </c>
      <c r="F408" s="25" t="s">
        <v>178</v>
      </c>
      <c r="G408" s="25">
        <v>23</v>
      </c>
      <c r="H408" s="27">
        <v>38.64</v>
      </c>
    </row>
    <row r="409" spans="1:8" x14ac:dyDescent="0.25">
      <c r="A409" s="28">
        <v>41705</v>
      </c>
      <c r="B409" s="25" t="s">
        <v>187</v>
      </c>
      <c r="C409" s="25" t="s">
        <v>186</v>
      </c>
      <c r="D409" s="25" t="s">
        <v>185</v>
      </c>
      <c r="E409" s="25" t="s">
        <v>184</v>
      </c>
      <c r="F409" s="25" t="s">
        <v>183</v>
      </c>
      <c r="G409" s="25">
        <v>65</v>
      </c>
      <c r="H409" s="27">
        <v>115.05</v>
      </c>
    </row>
    <row r="410" spans="1:8" x14ac:dyDescent="0.25">
      <c r="A410" s="28">
        <v>41705</v>
      </c>
      <c r="B410" s="25" t="s">
        <v>182</v>
      </c>
      <c r="C410" s="25" t="s">
        <v>193</v>
      </c>
      <c r="D410" s="25" t="s">
        <v>195</v>
      </c>
      <c r="E410" s="25" t="s">
        <v>189</v>
      </c>
      <c r="F410" s="25" t="s">
        <v>188</v>
      </c>
      <c r="G410" s="25">
        <v>59</v>
      </c>
      <c r="H410" s="27">
        <v>110.33</v>
      </c>
    </row>
    <row r="411" spans="1:8" x14ac:dyDescent="0.25">
      <c r="A411" s="28">
        <v>41708</v>
      </c>
      <c r="B411" s="25" t="s">
        <v>182</v>
      </c>
      <c r="C411" s="25" t="s">
        <v>193</v>
      </c>
      <c r="D411" s="25" t="s">
        <v>192</v>
      </c>
      <c r="E411" s="25" t="s">
        <v>189</v>
      </c>
      <c r="F411" s="25" t="s">
        <v>188</v>
      </c>
      <c r="G411" s="25">
        <v>32</v>
      </c>
      <c r="H411" s="27">
        <v>59.84</v>
      </c>
    </row>
    <row r="412" spans="1:8" x14ac:dyDescent="0.25">
      <c r="A412" s="28">
        <v>41708</v>
      </c>
      <c r="B412" s="25" t="s">
        <v>182</v>
      </c>
      <c r="C412" s="25" t="s">
        <v>181</v>
      </c>
      <c r="D412" s="25" t="s">
        <v>180</v>
      </c>
      <c r="E412" s="25" t="s">
        <v>184</v>
      </c>
      <c r="F412" s="25" t="s">
        <v>199</v>
      </c>
      <c r="G412" s="25">
        <v>27</v>
      </c>
      <c r="H412" s="27">
        <v>50.49</v>
      </c>
    </row>
    <row r="413" spans="1:8" x14ac:dyDescent="0.25">
      <c r="A413" s="28">
        <v>41709</v>
      </c>
      <c r="B413" s="25" t="s">
        <v>182</v>
      </c>
      <c r="C413" s="25" t="s">
        <v>191</v>
      </c>
      <c r="D413" s="25" t="s">
        <v>190</v>
      </c>
      <c r="E413" s="25" t="s">
        <v>189</v>
      </c>
      <c r="F413" s="25" t="s">
        <v>194</v>
      </c>
      <c r="G413" s="25">
        <v>38</v>
      </c>
      <c r="H413" s="27">
        <v>82.84</v>
      </c>
    </row>
    <row r="414" spans="1:8" x14ac:dyDescent="0.25">
      <c r="A414" s="28">
        <v>41709</v>
      </c>
      <c r="B414" s="25" t="s">
        <v>187</v>
      </c>
      <c r="C414" s="25" t="s">
        <v>197</v>
      </c>
      <c r="D414" s="25" t="s">
        <v>196</v>
      </c>
      <c r="E414" s="25" t="s">
        <v>184</v>
      </c>
      <c r="F414" s="25" t="s">
        <v>199</v>
      </c>
      <c r="G414" s="25">
        <v>36</v>
      </c>
      <c r="H414" s="27">
        <v>67.319999999999993</v>
      </c>
    </row>
    <row r="415" spans="1:8" x14ac:dyDescent="0.25">
      <c r="A415" s="28">
        <v>41710</v>
      </c>
      <c r="B415" s="25" t="s">
        <v>182</v>
      </c>
      <c r="C415" s="25" t="s">
        <v>193</v>
      </c>
      <c r="D415" s="25" t="s">
        <v>192</v>
      </c>
      <c r="E415" s="25" t="s">
        <v>189</v>
      </c>
      <c r="F415" s="25" t="s">
        <v>198</v>
      </c>
      <c r="G415" s="25">
        <v>28</v>
      </c>
      <c r="H415" s="27">
        <v>79.52</v>
      </c>
    </row>
    <row r="416" spans="1:8" x14ac:dyDescent="0.25">
      <c r="A416" s="28">
        <v>41710</v>
      </c>
      <c r="B416" s="25" t="s">
        <v>182</v>
      </c>
      <c r="C416" s="25" t="s">
        <v>193</v>
      </c>
      <c r="D416" s="25" t="s">
        <v>195</v>
      </c>
      <c r="E416" s="25" t="s">
        <v>184</v>
      </c>
      <c r="F416" s="25" t="s">
        <v>183</v>
      </c>
      <c r="G416" s="25">
        <v>96</v>
      </c>
      <c r="H416" s="27">
        <v>169.92</v>
      </c>
    </row>
    <row r="417" spans="1:8" x14ac:dyDescent="0.25">
      <c r="A417" s="28">
        <v>41711</v>
      </c>
      <c r="B417" s="25" t="s">
        <v>182</v>
      </c>
      <c r="C417" s="25" t="s">
        <v>193</v>
      </c>
      <c r="D417" s="25" t="s">
        <v>192</v>
      </c>
      <c r="E417" s="25" t="s">
        <v>179</v>
      </c>
      <c r="F417" s="25" t="s">
        <v>178</v>
      </c>
      <c r="G417" s="25">
        <v>20</v>
      </c>
      <c r="H417" s="27">
        <v>33.6</v>
      </c>
    </row>
    <row r="418" spans="1:8" x14ac:dyDescent="0.25">
      <c r="A418" s="28">
        <v>41711</v>
      </c>
      <c r="B418" s="25" t="s">
        <v>182</v>
      </c>
      <c r="C418" s="25" t="s">
        <v>193</v>
      </c>
      <c r="D418" s="25" t="s">
        <v>195</v>
      </c>
      <c r="E418" s="25" t="s">
        <v>184</v>
      </c>
      <c r="F418" s="25" t="s">
        <v>183</v>
      </c>
      <c r="G418" s="25">
        <v>61</v>
      </c>
      <c r="H418" s="27">
        <v>107.97</v>
      </c>
    </row>
    <row r="419" spans="1:8" x14ac:dyDescent="0.25">
      <c r="A419" s="28">
        <v>41712</v>
      </c>
      <c r="B419" s="25" t="s">
        <v>182</v>
      </c>
      <c r="C419" s="25" t="s">
        <v>193</v>
      </c>
      <c r="D419" s="25" t="s">
        <v>195</v>
      </c>
      <c r="E419" s="25" t="s">
        <v>201</v>
      </c>
      <c r="F419" s="25" t="s">
        <v>200</v>
      </c>
      <c r="G419" s="25">
        <v>25</v>
      </c>
      <c r="H419" s="27">
        <v>87.25</v>
      </c>
    </row>
    <row r="420" spans="1:8" x14ac:dyDescent="0.25">
      <c r="A420" s="28">
        <v>41712</v>
      </c>
      <c r="B420" s="25" t="s">
        <v>182</v>
      </c>
      <c r="C420" s="25" t="s">
        <v>191</v>
      </c>
      <c r="D420" s="25" t="s">
        <v>190</v>
      </c>
      <c r="E420" s="25" t="s">
        <v>184</v>
      </c>
      <c r="F420" s="25" t="s">
        <v>183</v>
      </c>
      <c r="G420" s="25">
        <v>37</v>
      </c>
      <c r="H420" s="27">
        <v>65.489999999999995</v>
      </c>
    </row>
    <row r="421" spans="1:8" x14ac:dyDescent="0.25">
      <c r="A421" s="28">
        <v>41715</v>
      </c>
      <c r="B421" s="25" t="s">
        <v>182</v>
      </c>
      <c r="C421" s="25" t="s">
        <v>191</v>
      </c>
      <c r="D421" s="25" t="s">
        <v>190</v>
      </c>
      <c r="E421" s="25" t="s">
        <v>189</v>
      </c>
      <c r="F421" s="25" t="s">
        <v>194</v>
      </c>
      <c r="G421" s="25">
        <v>36</v>
      </c>
      <c r="H421" s="27">
        <v>78.48</v>
      </c>
    </row>
    <row r="422" spans="1:8" x14ac:dyDescent="0.25">
      <c r="A422" s="28">
        <v>41715</v>
      </c>
      <c r="B422" s="25" t="s">
        <v>187</v>
      </c>
      <c r="C422" s="25" t="s">
        <v>186</v>
      </c>
      <c r="D422" s="25" t="s">
        <v>185</v>
      </c>
      <c r="E422" s="25" t="s">
        <v>189</v>
      </c>
      <c r="F422" s="25" t="s">
        <v>188</v>
      </c>
      <c r="G422" s="25">
        <v>34</v>
      </c>
      <c r="H422" s="27">
        <v>63.58</v>
      </c>
    </row>
    <row r="423" spans="1:8" x14ac:dyDescent="0.25">
      <c r="A423" s="28">
        <v>41716</v>
      </c>
      <c r="B423" s="25" t="s">
        <v>182</v>
      </c>
      <c r="C423" s="25" t="s">
        <v>193</v>
      </c>
      <c r="D423" s="25" t="s">
        <v>195</v>
      </c>
      <c r="E423" s="25" t="s">
        <v>184</v>
      </c>
      <c r="F423" s="25" t="s">
        <v>183</v>
      </c>
      <c r="G423" s="25">
        <v>159</v>
      </c>
      <c r="H423" s="27">
        <v>281.43</v>
      </c>
    </row>
    <row r="424" spans="1:8" x14ac:dyDescent="0.25">
      <c r="A424" s="28">
        <v>41716</v>
      </c>
      <c r="B424" s="25" t="s">
        <v>182</v>
      </c>
      <c r="C424" s="25" t="s">
        <v>191</v>
      </c>
      <c r="D424" s="25" t="s">
        <v>190</v>
      </c>
      <c r="E424" s="25" t="s">
        <v>179</v>
      </c>
      <c r="F424" s="25" t="s">
        <v>203</v>
      </c>
      <c r="G424" s="25">
        <v>27</v>
      </c>
      <c r="H424" s="27">
        <v>85.05</v>
      </c>
    </row>
    <row r="425" spans="1:8" x14ac:dyDescent="0.25">
      <c r="A425" s="28">
        <v>41717</v>
      </c>
      <c r="B425" s="25" t="s">
        <v>187</v>
      </c>
      <c r="C425" s="25" t="s">
        <v>186</v>
      </c>
      <c r="D425" s="25" t="s">
        <v>185</v>
      </c>
      <c r="E425" s="25" t="s">
        <v>184</v>
      </c>
      <c r="F425" s="25" t="s">
        <v>183</v>
      </c>
      <c r="G425" s="25">
        <v>125</v>
      </c>
      <c r="H425" s="27">
        <v>221.25</v>
      </c>
    </row>
    <row r="426" spans="1:8" x14ac:dyDescent="0.25">
      <c r="A426" s="28">
        <v>41717</v>
      </c>
      <c r="B426" s="25" t="s">
        <v>182</v>
      </c>
      <c r="C426" s="25" t="s">
        <v>181</v>
      </c>
      <c r="D426" s="25" t="s">
        <v>180</v>
      </c>
      <c r="E426" s="25" t="s">
        <v>189</v>
      </c>
      <c r="F426" s="25" t="s">
        <v>188</v>
      </c>
      <c r="G426" s="25">
        <v>46</v>
      </c>
      <c r="H426" s="27">
        <v>86.02</v>
      </c>
    </row>
    <row r="427" spans="1:8" x14ac:dyDescent="0.25">
      <c r="A427" s="28">
        <v>41718</v>
      </c>
      <c r="B427" s="25" t="s">
        <v>182</v>
      </c>
      <c r="C427" s="25" t="s">
        <v>191</v>
      </c>
      <c r="D427" s="25" t="s">
        <v>190</v>
      </c>
      <c r="E427" s="25" t="s">
        <v>184</v>
      </c>
      <c r="F427" s="25" t="s">
        <v>183</v>
      </c>
      <c r="G427" s="25">
        <v>48</v>
      </c>
      <c r="H427" s="27">
        <v>84.96</v>
      </c>
    </row>
    <row r="428" spans="1:8" x14ac:dyDescent="0.25">
      <c r="A428" s="28">
        <v>41718</v>
      </c>
      <c r="B428" s="25" t="s">
        <v>187</v>
      </c>
      <c r="C428" s="25" t="s">
        <v>186</v>
      </c>
      <c r="D428" s="25" t="s">
        <v>185</v>
      </c>
      <c r="E428" s="25" t="s">
        <v>189</v>
      </c>
      <c r="F428" s="25" t="s">
        <v>198</v>
      </c>
      <c r="G428" s="25">
        <v>39</v>
      </c>
      <c r="H428" s="27">
        <v>110.76</v>
      </c>
    </row>
    <row r="429" spans="1:8" x14ac:dyDescent="0.25">
      <c r="A429" s="28">
        <v>41719</v>
      </c>
      <c r="B429" s="25" t="s">
        <v>182</v>
      </c>
      <c r="C429" s="25" t="s">
        <v>193</v>
      </c>
      <c r="D429" s="25" t="s">
        <v>195</v>
      </c>
      <c r="E429" s="25" t="s">
        <v>189</v>
      </c>
      <c r="F429" s="25" t="s">
        <v>188</v>
      </c>
      <c r="G429" s="25">
        <v>61</v>
      </c>
      <c r="H429" s="27">
        <v>114.07</v>
      </c>
    </row>
    <row r="430" spans="1:8" x14ac:dyDescent="0.25">
      <c r="A430" s="28">
        <v>41719</v>
      </c>
      <c r="B430" s="25" t="s">
        <v>187</v>
      </c>
      <c r="C430" s="25" t="s">
        <v>197</v>
      </c>
      <c r="D430" s="25" t="s">
        <v>196</v>
      </c>
      <c r="E430" s="25" t="s">
        <v>184</v>
      </c>
      <c r="F430" s="25" t="s">
        <v>183</v>
      </c>
      <c r="G430" s="25">
        <v>62</v>
      </c>
      <c r="H430" s="27">
        <v>109.74</v>
      </c>
    </row>
    <row r="431" spans="1:8" x14ac:dyDescent="0.25">
      <c r="A431" s="28">
        <v>41722</v>
      </c>
      <c r="B431" s="25" t="s">
        <v>182</v>
      </c>
      <c r="C431" s="25" t="s">
        <v>193</v>
      </c>
      <c r="D431" s="25" t="s">
        <v>192</v>
      </c>
      <c r="E431" s="25" t="s">
        <v>201</v>
      </c>
      <c r="F431" s="25" t="s">
        <v>200</v>
      </c>
      <c r="G431" s="25">
        <v>32</v>
      </c>
      <c r="H431" s="27">
        <v>111.68</v>
      </c>
    </row>
    <row r="432" spans="1:8" x14ac:dyDescent="0.25">
      <c r="A432" s="28">
        <v>41722</v>
      </c>
      <c r="B432" s="25" t="s">
        <v>182</v>
      </c>
      <c r="C432" s="25" t="s">
        <v>193</v>
      </c>
      <c r="D432" s="25" t="s">
        <v>192</v>
      </c>
      <c r="E432" s="25" t="s">
        <v>184</v>
      </c>
      <c r="F432" s="25" t="s">
        <v>199</v>
      </c>
      <c r="G432" s="25">
        <v>20</v>
      </c>
      <c r="H432" s="27">
        <v>37.4</v>
      </c>
    </row>
    <row r="433" spans="1:8" x14ac:dyDescent="0.25">
      <c r="A433" s="28">
        <v>41723</v>
      </c>
      <c r="B433" s="25" t="s">
        <v>187</v>
      </c>
      <c r="C433" s="25" t="s">
        <v>197</v>
      </c>
      <c r="D433" s="25" t="s">
        <v>196</v>
      </c>
      <c r="E433" s="25" t="s">
        <v>184</v>
      </c>
      <c r="F433" s="25" t="s">
        <v>199</v>
      </c>
      <c r="G433" s="25">
        <v>42</v>
      </c>
      <c r="H433" s="27">
        <v>78.540000000000006</v>
      </c>
    </row>
    <row r="434" spans="1:8" x14ac:dyDescent="0.25">
      <c r="A434" s="28">
        <v>41723</v>
      </c>
      <c r="B434" s="25" t="s">
        <v>182</v>
      </c>
      <c r="C434" s="25" t="s">
        <v>191</v>
      </c>
      <c r="D434" s="25" t="s">
        <v>190</v>
      </c>
      <c r="E434" s="25" t="s">
        <v>179</v>
      </c>
      <c r="F434" s="25" t="s">
        <v>178</v>
      </c>
      <c r="G434" s="25">
        <v>48</v>
      </c>
      <c r="H434" s="27">
        <v>80.64</v>
      </c>
    </row>
    <row r="435" spans="1:8" x14ac:dyDescent="0.25">
      <c r="A435" s="28">
        <v>41724</v>
      </c>
      <c r="B435" s="25" t="s">
        <v>187</v>
      </c>
      <c r="C435" s="25" t="s">
        <v>197</v>
      </c>
      <c r="D435" s="25" t="s">
        <v>196</v>
      </c>
      <c r="E435" s="25" t="s">
        <v>189</v>
      </c>
      <c r="F435" s="25" t="s">
        <v>198</v>
      </c>
      <c r="G435" s="25">
        <v>100</v>
      </c>
      <c r="H435" s="27">
        <v>284</v>
      </c>
    </row>
    <row r="436" spans="1:8" x14ac:dyDescent="0.25">
      <c r="A436" s="28">
        <v>41724</v>
      </c>
      <c r="B436" s="25" t="s">
        <v>187</v>
      </c>
      <c r="C436" s="25" t="s">
        <v>186</v>
      </c>
      <c r="D436" s="25" t="s">
        <v>185</v>
      </c>
      <c r="E436" s="25" t="s">
        <v>189</v>
      </c>
      <c r="F436" s="25" t="s">
        <v>194</v>
      </c>
      <c r="G436" s="25">
        <v>24</v>
      </c>
      <c r="H436" s="27">
        <v>52.32</v>
      </c>
    </row>
    <row r="437" spans="1:8" x14ac:dyDescent="0.25">
      <c r="A437" s="28">
        <v>41725</v>
      </c>
      <c r="B437" s="25" t="s">
        <v>182</v>
      </c>
      <c r="C437" s="25" t="s">
        <v>181</v>
      </c>
      <c r="D437" s="25" t="s">
        <v>180</v>
      </c>
      <c r="E437" s="25" t="s">
        <v>201</v>
      </c>
      <c r="F437" s="25" t="s">
        <v>200</v>
      </c>
      <c r="G437" s="25">
        <v>31</v>
      </c>
      <c r="H437" s="27">
        <v>108.19</v>
      </c>
    </row>
    <row r="438" spans="1:8" x14ac:dyDescent="0.25">
      <c r="A438" s="28">
        <v>41725</v>
      </c>
      <c r="B438" s="25" t="s">
        <v>182</v>
      </c>
      <c r="C438" s="25" t="s">
        <v>191</v>
      </c>
      <c r="D438" s="25" t="s">
        <v>190</v>
      </c>
      <c r="E438" s="25" t="s">
        <v>189</v>
      </c>
      <c r="F438" s="25" t="s">
        <v>194</v>
      </c>
      <c r="G438" s="25">
        <v>30</v>
      </c>
      <c r="H438" s="27">
        <v>65.400000000000006</v>
      </c>
    </row>
    <row r="439" spans="1:8" x14ac:dyDescent="0.25">
      <c r="A439" s="28">
        <v>41726</v>
      </c>
      <c r="B439" s="25" t="s">
        <v>182</v>
      </c>
      <c r="C439" s="25" t="s">
        <v>191</v>
      </c>
      <c r="D439" s="25" t="s">
        <v>190</v>
      </c>
      <c r="E439" s="25" t="s">
        <v>189</v>
      </c>
      <c r="F439" s="25" t="s">
        <v>194</v>
      </c>
      <c r="G439" s="25">
        <v>34</v>
      </c>
      <c r="H439" s="27">
        <v>74.12</v>
      </c>
    </row>
    <row r="440" spans="1:8" x14ac:dyDescent="0.25">
      <c r="A440" s="28">
        <v>41726</v>
      </c>
      <c r="B440" s="25" t="s">
        <v>182</v>
      </c>
      <c r="C440" s="25" t="s">
        <v>181</v>
      </c>
      <c r="D440" s="25" t="s">
        <v>180</v>
      </c>
      <c r="E440" s="25" t="s">
        <v>189</v>
      </c>
      <c r="F440" s="25" t="s">
        <v>188</v>
      </c>
      <c r="G440" s="25">
        <v>52</v>
      </c>
      <c r="H440" s="27">
        <v>97.24</v>
      </c>
    </row>
    <row r="441" spans="1:8" x14ac:dyDescent="0.25">
      <c r="A441" s="28">
        <v>41729</v>
      </c>
      <c r="B441" s="25" t="s">
        <v>182</v>
      </c>
      <c r="C441" s="25" t="s">
        <v>191</v>
      </c>
      <c r="D441" s="25" t="s">
        <v>190</v>
      </c>
      <c r="E441" s="25" t="s">
        <v>179</v>
      </c>
      <c r="F441" s="25" t="s">
        <v>178</v>
      </c>
      <c r="G441" s="25">
        <v>48</v>
      </c>
      <c r="H441" s="27">
        <v>80.64</v>
      </c>
    </row>
    <row r="442" spans="1:8" x14ac:dyDescent="0.25">
      <c r="A442" s="28">
        <v>41729</v>
      </c>
      <c r="B442" s="25" t="s">
        <v>182</v>
      </c>
      <c r="C442" s="25" t="s">
        <v>191</v>
      </c>
      <c r="D442" s="25" t="s">
        <v>190</v>
      </c>
      <c r="E442" s="25" t="s">
        <v>184</v>
      </c>
      <c r="F442" s="25" t="s">
        <v>183</v>
      </c>
      <c r="G442" s="25">
        <v>52</v>
      </c>
      <c r="H442" s="27">
        <v>92.04</v>
      </c>
    </row>
    <row r="443" spans="1:8" x14ac:dyDescent="0.25">
      <c r="A443" s="28">
        <v>41730</v>
      </c>
      <c r="B443" s="25" t="s">
        <v>182</v>
      </c>
      <c r="C443" s="25" t="s">
        <v>191</v>
      </c>
      <c r="D443" s="25" t="s">
        <v>190</v>
      </c>
      <c r="E443" s="25" t="s">
        <v>189</v>
      </c>
      <c r="F443" s="25" t="s">
        <v>188</v>
      </c>
      <c r="G443" s="25">
        <v>245</v>
      </c>
      <c r="H443" s="27">
        <v>458.15</v>
      </c>
    </row>
    <row r="444" spans="1:8" x14ac:dyDescent="0.25">
      <c r="A444" s="28">
        <v>41730</v>
      </c>
      <c r="B444" s="25" t="s">
        <v>182</v>
      </c>
      <c r="C444" s="25" t="s">
        <v>193</v>
      </c>
      <c r="D444" s="25" t="s">
        <v>195</v>
      </c>
      <c r="E444" s="25" t="s">
        <v>184</v>
      </c>
      <c r="F444" s="25" t="s">
        <v>129</v>
      </c>
      <c r="G444" s="25">
        <v>22</v>
      </c>
      <c r="H444" s="27">
        <v>49.94</v>
      </c>
    </row>
    <row r="445" spans="1:8" x14ac:dyDescent="0.25">
      <c r="A445" s="28">
        <v>41731</v>
      </c>
      <c r="B445" s="25" t="s">
        <v>182</v>
      </c>
      <c r="C445" s="25" t="s">
        <v>191</v>
      </c>
      <c r="D445" s="25" t="s">
        <v>190</v>
      </c>
      <c r="E445" s="25" t="s">
        <v>184</v>
      </c>
      <c r="F445" s="25" t="s">
        <v>183</v>
      </c>
      <c r="G445" s="25">
        <v>156</v>
      </c>
      <c r="H445" s="27">
        <v>276.12</v>
      </c>
    </row>
    <row r="446" spans="1:8" x14ac:dyDescent="0.25">
      <c r="A446" s="28">
        <v>41731</v>
      </c>
      <c r="B446" s="25" t="s">
        <v>182</v>
      </c>
      <c r="C446" s="25" t="s">
        <v>191</v>
      </c>
      <c r="D446" s="25" t="s">
        <v>190</v>
      </c>
      <c r="E446" s="25" t="s">
        <v>201</v>
      </c>
      <c r="F446" s="25" t="s">
        <v>202</v>
      </c>
      <c r="G446" s="25">
        <v>38</v>
      </c>
      <c r="H446" s="27">
        <v>83.22</v>
      </c>
    </row>
    <row r="447" spans="1:8" x14ac:dyDescent="0.25">
      <c r="A447" s="28">
        <v>41732</v>
      </c>
      <c r="B447" s="25" t="s">
        <v>187</v>
      </c>
      <c r="C447" s="25" t="s">
        <v>186</v>
      </c>
      <c r="D447" s="25" t="s">
        <v>185</v>
      </c>
      <c r="E447" s="25" t="s">
        <v>184</v>
      </c>
      <c r="F447" s="25" t="s">
        <v>199</v>
      </c>
      <c r="G447" s="25">
        <v>29</v>
      </c>
      <c r="H447" s="27">
        <v>54.23</v>
      </c>
    </row>
    <row r="448" spans="1:8" x14ac:dyDescent="0.25">
      <c r="A448" s="28">
        <v>41732</v>
      </c>
      <c r="B448" s="25" t="s">
        <v>182</v>
      </c>
      <c r="C448" s="25" t="s">
        <v>181</v>
      </c>
      <c r="D448" s="25" t="s">
        <v>180</v>
      </c>
      <c r="E448" s="25" t="s">
        <v>184</v>
      </c>
      <c r="F448" s="25" t="s">
        <v>199</v>
      </c>
      <c r="G448" s="25">
        <v>33</v>
      </c>
      <c r="H448" s="27">
        <v>61.71</v>
      </c>
    </row>
    <row r="449" spans="1:8" x14ac:dyDescent="0.25">
      <c r="A449" s="28">
        <v>41733</v>
      </c>
      <c r="B449" s="25" t="s">
        <v>182</v>
      </c>
      <c r="C449" s="25" t="s">
        <v>181</v>
      </c>
      <c r="D449" s="25" t="s">
        <v>180</v>
      </c>
      <c r="E449" s="25" t="s">
        <v>189</v>
      </c>
      <c r="F449" s="25" t="s">
        <v>194</v>
      </c>
      <c r="G449" s="25">
        <v>25</v>
      </c>
      <c r="H449" s="27">
        <v>54.5</v>
      </c>
    </row>
    <row r="450" spans="1:8" x14ac:dyDescent="0.25">
      <c r="A450" s="28">
        <v>41733</v>
      </c>
      <c r="B450" s="25" t="s">
        <v>187</v>
      </c>
      <c r="C450" s="25" t="s">
        <v>197</v>
      </c>
      <c r="D450" s="25" t="s">
        <v>196</v>
      </c>
      <c r="E450" s="25" t="s">
        <v>184</v>
      </c>
      <c r="F450" s="25" t="s">
        <v>183</v>
      </c>
      <c r="G450" s="25">
        <v>106</v>
      </c>
      <c r="H450" s="27">
        <v>187.62</v>
      </c>
    </row>
    <row r="451" spans="1:8" x14ac:dyDescent="0.25">
      <c r="A451" s="28">
        <v>41736</v>
      </c>
      <c r="B451" s="25" t="s">
        <v>187</v>
      </c>
      <c r="C451" s="25" t="s">
        <v>197</v>
      </c>
      <c r="D451" s="25" t="s">
        <v>196</v>
      </c>
      <c r="E451" s="25" t="s">
        <v>189</v>
      </c>
      <c r="F451" s="25" t="s">
        <v>194</v>
      </c>
      <c r="G451" s="25">
        <v>36</v>
      </c>
      <c r="H451" s="27">
        <v>78.48</v>
      </c>
    </row>
    <row r="452" spans="1:8" x14ac:dyDescent="0.25">
      <c r="A452" s="28">
        <v>41736</v>
      </c>
      <c r="B452" s="25" t="s">
        <v>182</v>
      </c>
      <c r="C452" s="25" t="s">
        <v>191</v>
      </c>
      <c r="D452" s="25" t="s">
        <v>190</v>
      </c>
      <c r="E452" s="25" t="s">
        <v>189</v>
      </c>
      <c r="F452" s="25" t="s">
        <v>198</v>
      </c>
      <c r="G452" s="25">
        <v>145</v>
      </c>
      <c r="H452" s="27">
        <v>411.8</v>
      </c>
    </row>
    <row r="453" spans="1:8" x14ac:dyDescent="0.25">
      <c r="A453" s="28">
        <v>41737</v>
      </c>
      <c r="B453" s="25" t="s">
        <v>182</v>
      </c>
      <c r="C453" s="25" t="s">
        <v>193</v>
      </c>
      <c r="D453" s="25" t="s">
        <v>195</v>
      </c>
      <c r="E453" s="25" t="s">
        <v>189</v>
      </c>
      <c r="F453" s="25" t="s">
        <v>194</v>
      </c>
      <c r="G453" s="25">
        <v>107</v>
      </c>
      <c r="H453" s="27">
        <v>233.26</v>
      </c>
    </row>
    <row r="454" spans="1:8" x14ac:dyDescent="0.25">
      <c r="A454" s="28">
        <v>41737</v>
      </c>
      <c r="B454" s="25" t="s">
        <v>182</v>
      </c>
      <c r="C454" s="25" t="s">
        <v>193</v>
      </c>
      <c r="D454" s="25" t="s">
        <v>192</v>
      </c>
      <c r="E454" s="25" t="s">
        <v>184</v>
      </c>
      <c r="F454" s="25" t="s">
        <v>199</v>
      </c>
      <c r="G454" s="25">
        <v>22</v>
      </c>
      <c r="H454" s="27">
        <v>41.14</v>
      </c>
    </row>
    <row r="455" spans="1:8" x14ac:dyDescent="0.25">
      <c r="A455" s="28">
        <v>41738</v>
      </c>
      <c r="B455" s="25" t="s">
        <v>187</v>
      </c>
      <c r="C455" s="25" t="s">
        <v>197</v>
      </c>
      <c r="D455" s="25" t="s">
        <v>196</v>
      </c>
      <c r="E455" s="25" t="s">
        <v>184</v>
      </c>
      <c r="F455" s="25" t="s">
        <v>183</v>
      </c>
      <c r="G455" s="25">
        <v>53</v>
      </c>
      <c r="H455" s="27">
        <v>93.81</v>
      </c>
    </row>
    <row r="456" spans="1:8" x14ac:dyDescent="0.25">
      <c r="A456" s="28">
        <v>41738</v>
      </c>
      <c r="B456" s="25" t="s">
        <v>187</v>
      </c>
      <c r="C456" s="25" t="s">
        <v>197</v>
      </c>
      <c r="D456" s="25" t="s">
        <v>196</v>
      </c>
      <c r="E456" s="25" t="s">
        <v>189</v>
      </c>
      <c r="F456" s="25" t="s">
        <v>194</v>
      </c>
      <c r="G456" s="25">
        <v>26</v>
      </c>
      <c r="H456" s="27">
        <v>56.68</v>
      </c>
    </row>
    <row r="457" spans="1:8" x14ac:dyDescent="0.25">
      <c r="A457" s="28">
        <v>41739</v>
      </c>
      <c r="B457" s="25" t="s">
        <v>182</v>
      </c>
      <c r="C457" s="25" t="s">
        <v>193</v>
      </c>
      <c r="D457" s="25" t="s">
        <v>192</v>
      </c>
      <c r="E457" s="25" t="s">
        <v>201</v>
      </c>
      <c r="F457" s="25" t="s">
        <v>200</v>
      </c>
      <c r="G457" s="25">
        <v>37</v>
      </c>
      <c r="H457" s="27">
        <v>129.13</v>
      </c>
    </row>
    <row r="458" spans="1:8" x14ac:dyDescent="0.25">
      <c r="A458" s="28">
        <v>41739</v>
      </c>
      <c r="B458" s="25" t="s">
        <v>187</v>
      </c>
      <c r="C458" s="25" t="s">
        <v>197</v>
      </c>
      <c r="D458" s="25" t="s">
        <v>196</v>
      </c>
      <c r="E458" s="25" t="s">
        <v>189</v>
      </c>
      <c r="F458" s="25" t="s">
        <v>188</v>
      </c>
      <c r="G458" s="25">
        <v>53</v>
      </c>
      <c r="H458" s="27">
        <v>99.11</v>
      </c>
    </row>
    <row r="459" spans="1:8" x14ac:dyDescent="0.25">
      <c r="A459" s="28">
        <v>41740</v>
      </c>
      <c r="B459" s="25" t="s">
        <v>187</v>
      </c>
      <c r="C459" s="25" t="s">
        <v>197</v>
      </c>
      <c r="D459" s="25" t="s">
        <v>196</v>
      </c>
      <c r="E459" s="25" t="s">
        <v>179</v>
      </c>
      <c r="F459" s="25" t="s">
        <v>178</v>
      </c>
      <c r="G459" s="25">
        <v>31</v>
      </c>
      <c r="H459" s="27">
        <v>52.08</v>
      </c>
    </row>
    <row r="460" spans="1:8" x14ac:dyDescent="0.25">
      <c r="A460" s="28">
        <v>41740</v>
      </c>
      <c r="B460" s="25" t="s">
        <v>187</v>
      </c>
      <c r="C460" s="25" t="s">
        <v>186</v>
      </c>
      <c r="D460" s="25" t="s">
        <v>185</v>
      </c>
      <c r="E460" s="25" t="s">
        <v>184</v>
      </c>
      <c r="F460" s="25" t="s">
        <v>183</v>
      </c>
      <c r="G460" s="25">
        <v>32</v>
      </c>
      <c r="H460" s="27">
        <v>56.64</v>
      </c>
    </row>
    <row r="461" spans="1:8" x14ac:dyDescent="0.25">
      <c r="A461" s="28">
        <v>41743</v>
      </c>
      <c r="B461" s="25" t="s">
        <v>187</v>
      </c>
      <c r="C461" s="25" t="s">
        <v>197</v>
      </c>
      <c r="D461" s="25" t="s">
        <v>196</v>
      </c>
      <c r="E461" s="25" t="s">
        <v>189</v>
      </c>
      <c r="F461" s="25" t="s">
        <v>198</v>
      </c>
      <c r="G461" s="25">
        <v>44</v>
      </c>
      <c r="H461" s="27">
        <v>124.96</v>
      </c>
    </row>
    <row r="462" spans="1:8" x14ac:dyDescent="0.25">
      <c r="A462" s="28">
        <v>41743</v>
      </c>
      <c r="B462" s="25" t="s">
        <v>182</v>
      </c>
      <c r="C462" s="25" t="s">
        <v>181</v>
      </c>
      <c r="D462" s="25" t="s">
        <v>180</v>
      </c>
      <c r="E462" s="25" t="s">
        <v>184</v>
      </c>
      <c r="F462" s="25" t="s">
        <v>183</v>
      </c>
      <c r="G462" s="25">
        <v>93</v>
      </c>
      <c r="H462" s="27">
        <v>164.61</v>
      </c>
    </row>
    <row r="463" spans="1:8" x14ac:dyDescent="0.25">
      <c r="A463" s="28">
        <v>41744</v>
      </c>
      <c r="B463" s="25" t="s">
        <v>182</v>
      </c>
      <c r="C463" s="25" t="s">
        <v>181</v>
      </c>
      <c r="D463" s="25" t="s">
        <v>180</v>
      </c>
      <c r="E463" s="25" t="s">
        <v>189</v>
      </c>
      <c r="F463" s="25" t="s">
        <v>188</v>
      </c>
      <c r="G463" s="25">
        <v>66</v>
      </c>
      <c r="H463" s="27">
        <v>123.42</v>
      </c>
    </row>
    <row r="464" spans="1:8" x14ac:dyDescent="0.25">
      <c r="A464" s="28">
        <v>41744</v>
      </c>
      <c r="B464" s="25" t="s">
        <v>182</v>
      </c>
      <c r="C464" s="25" t="s">
        <v>191</v>
      </c>
      <c r="D464" s="25" t="s">
        <v>190</v>
      </c>
      <c r="E464" s="25" t="s">
        <v>189</v>
      </c>
      <c r="F464" s="25" t="s">
        <v>188</v>
      </c>
      <c r="G464" s="25">
        <v>70</v>
      </c>
      <c r="H464" s="27">
        <v>130.9</v>
      </c>
    </row>
    <row r="465" spans="1:8" x14ac:dyDescent="0.25">
      <c r="A465" s="28">
        <v>41745</v>
      </c>
      <c r="B465" s="25" t="s">
        <v>182</v>
      </c>
      <c r="C465" s="25" t="s">
        <v>191</v>
      </c>
      <c r="D465" s="25" t="s">
        <v>190</v>
      </c>
      <c r="E465" s="25" t="s">
        <v>189</v>
      </c>
      <c r="F465" s="25" t="s">
        <v>194</v>
      </c>
      <c r="G465" s="25">
        <v>28</v>
      </c>
      <c r="H465" s="27">
        <v>61.04</v>
      </c>
    </row>
    <row r="466" spans="1:8" x14ac:dyDescent="0.25">
      <c r="A466" s="28">
        <v>41745</v>
      </c>
      <c r="B466" s="25" t="s">
        <v>187</v>
      </c>
      <c r="C466" s="25" t="s">
        <v>186</v>
      </c>
      <c r="D466" s="25" t="s">
        <v>185</v>
      </c>
      <c r="E466" s="25" t="s">
        <v>189</v>
      </c>
      <c r="F466" s="25" t="s">
        <v>188</v>
      </c>
      <c r="G466" s="25">
        <v>24</v>
      </c>
      <c r="H466" s="27">
        <v>44.88</v>
      </c>
    </row>
    <row r="467" spans="1:8" x14ac:dyDescent="0.25">
      <c r="A467" s="28">
        <v>41746</v>
      </c>
      <c r="B467" s="25" t="s">
        <v>182</v>
      </c>
      <c r="C467" s="25" t="s">
        <v>191</v>
      </c>
      <c r="D467" s="25" t="s">
        <v>190</v>
      </c>
      <c r="E467" s="25" t="s">
        <v>201</v>
      </c>
      <c r="F467" s="25" t="s">
        <v>200</v>
      </c>
      <c r="G467" s="25">
        <v>25</v>
      </c>
      <c r="H467" s="27">
        <v>69.8</v>
      </c>
    </row>
    <row r="468" spans="1:8" x14ac:dyDescent="0.25">
      <c r="A468" s="28">
        <v>41746</v>
      </c>
      <c r="B468" s="25" t="s">
        <v>187</v>
      </c>
      <c r="C468" s="25" t="s">
        <v>197</v>
      </c>
      <c r="D468" s="25" t="s">
        <v>196</v>
      </c>
      <c r="E468" s="25" t="s">
        <v>179</v>
      </c>
      <c r="F468" s="25" t="s">
        <v>178</v>
      </c>
      <c r="G468" s="25">
        <v>21</v>
      </c>
      <c r="H468" s="27">
        <v>35.28</v>
      </c>
    </row>
    <row r="469" spans="1:8" x14ac:dyDescent="0.25">
      <c r="A469" s="28">
        <v>41747</v>
      </c>
      <c r="B469" s="25" t="s">
        <v>182</v>
      </c>
      <c r="C469" s="25" t="s">
        <v>193</v>
      </c>
      <c r="D469" s="25" t="s">
        <v>195</v>
      </c>
      <c r="E469" s="25" t="s">
        <v>184</v>
      </c>
      <c r="F469" s="25" t="s">
        <v>183</v>
      </c>
      <c r="G469" s="25">
        <v>107</v>
      </c>
      <c r="H469" s="27">
        <v>189.39</v>
      </c>
    </row>
    <row r="470" spans="1:8" x14ac:dyDescent="0.25">
      <c r="A470" s="28">
        <v>41747</v>
      </c>
      <c r="B470" s="25" t="s">
        <v>182</v>
      </c>
      <c r="C470" s="25" t="s">
        <v>191</v>
      </c>
      <c r="D470" s="25" t="s">
        <v>190</v>
      </c>
      <c r="E470" s="25" t="s">
        <v>184</v>
      </c>
      <c r="F470" s="25" t="s">
        <v>183</v>
      </c>
      <c r="G470" s="25">
        <v>49</v>
      </c>
      <c r="H470" s="27">
        <v>86.73</v>
      </c>
    </row>
    <row r="471" spans="1:8" x14ac:dyDescent="0.25">
      <c r="A471" s="28">
        <v>41750</v>
      </c>
      <c r="B471" s="25" t="s">
        <v>182</v>
      </c>
      <c r="C471" s="25" t="s">
        <v>193</v>
      </c>
      <c r="D471" s="25" t="s">
        <v>192</v>
      </c>
      <c r="E471" s="25" t="s">
        <v>184</v>
      </c>
      <c r="F471" s="25" t="s">
        <v>199</v>
      </c>
      <c r="G471" s="25">
        <v>26</v>
      </c>
      <c r="H471" s="27">
        <v>48.62</v>
      </c>
    </row>
    <row r="472" spans="1:8" x14ac:dyDescent="0.25">
      <c r="A472" s="28">
        <v>41750</v>
      </c>
      <c r="B472" s="25" t="s">
        <v>187</v>
      </c>
      <c r="C472" s="25" t="s">
        <v>186</v>
      </c>
      <c r="D472" s="25" t="s">
        <v>185</v>
      </c>
      <c r="E472" s="25" t="s">
        <v>189</v>
      </c>
      <c r="F472" s="25" t="s">
        <v>198</v>
      </c>
      <c r="G472" s="25">
        <v>21</v>
      </c>
      <c r="H472" s="27">
        <v>59.64</v>
      </c>
    </row>
    <row r="473" spans="1:8" x14ac:dyDescent="0.25">
      <c r="A473" s="28">
        <v>41751</v>
      </c>
      <c r="B473" s="25" t="s">
        <v>182</v>
      </c>
      <c r="C473" s="25" t="s">
        <v>193</v>
      </c>
      <c r="D473" s="25" t="s">
        <v>195</v>
      </c>
      <c r="E473" s="25" t="s">
        <v>184</v>
      </c>
      <c r="F473" s="25" t="s">
        <v>183</v>
      </c>
      <c r="G473" s="25">
        <v>33</v>
      </c>
      <c r="H473" s="27">
        <v>58.41</v>
      </c>
    </row>
    <row r="474" spans="1:8" x14ac:dyDescent="0.25">
      <c r="A474" s="28">
        <v>41751</v>
      </c>
      <c r="B474" s="25" t="s">
        <v>182</v>
      </c>
      <c r="C474" s="25" t="s">
        <v>181</v>
      </c>
      <c r="D474" s="25" t="s">
        <v>180</v>
      </c>
      <c r="E474" s="25" t="s">
        <v>189</v>
      </c>
      <c r="F474" s="25" t="s">
        <v>194</v>
      </c>
      <c r="G474" s="25">
        <v>24</v>
      </c>
      <c r="H474" s="27">
        <v>52.32</v>
      </c>
    </row>
    <row r="475" spans="1:8" x14ac:dyDescent="0.25">
      <c r="A475" s="28">
        <v>41752</v>
      </c>
      <c r="B475" s="25" t="s">
        <v>187</v>
      </c>
      <c r="C475" s="25" t="s">
        <v>186</v>
      </c>
      <c r="D475" s="25" t="s">
        <v>185</v>
      </c>
      <c r="E475" s="25" t="s">
        <v>189</v>
      </c>
      <c r="F475" s="25" t="s">
        <v>198</v>
      </c>
      <c r="G475" s="25">
        <v>47</v>
      </c>
      <c r="H475" s="27">
        <v>133.47999999999999</v>
      </c>
    </row>
    <row r="476" spans="1:8" x14ac:dyDescent="0.25">
      <c r="A476" s="28">
        <v>41752</v>
      </c>
      <c r="B476" s="25" t="s">
        <v>187</v>
      </c>
      <c r="C476" s="25" t="s">
        <v>197</v>
      </c>
      <c r="D476" s="25" t="s">
        <v>196</v>
      </c>
      <c r="E476" s="25" t="s">
        <v>189</v>
      </c>
      <c r="F476" s="25" t="s">
        <v>194</v>
      </c>
      <c r="G476" s="25">
        <v>28</v>
      </c>
      <c r="H476" s="27">
        <v>61.04</v>
      </c>
    </row>
    <row r="477" spans="1:8" x14ac:dyDescent="0.25">
      <c r="A477" s="28">
        <v>41753</v>
      </c>
      <c r="B477" s="25" t="s">
        <v>187</v>
      </c>
      <c r="C477" s="25" t="s">
        <v>197</v>
      </c>
      <c r="D477" s="25" t="s">
        <v>196</v>
      </c>
      <c r="E477" s="25" t="s">
        <v>189</v>
      </c>
      <c r="F477" s="25" t="s">
        <v>194</v>
      </c>
      <c r="G477" s="25">
        <v>50</v>
      </c>
      <c r="H477" s="27">
        <v>109</v>
      </c>
    </row>
    <row r="478" spans="1:8" x14ac:dyDescent="0.25">
      <c r="A478" s="28">
        <v>41753</v>
      </c>
      <c r="B478" s="25" t="s">
        <v>182</v>
      </c>
      <c r="C478" s="25" t="s">
        <v>191</v>
      </c>
      <c r="D478" s="25" t="s">
        <v>190</v>
      </c>
      <c r="E478" s="25" t="s">
        <v>189</v>
      </c>
      <c r="F478" s="25" t="s">
        <v>194</v>
      </c>
      <c r="G478" s="25">
        <v>47</v>
      </c>
      <c r="H478" s="27">
        <v>102.46</v>
      </c>
    </row>
    <row r="479" spans="1:8" x14ac:dyDescent="0.25">
      <c r="A479" s="28">
        <v>41754</v>
      </c>
      <c r="B479" s="25" t="s">
        <v>182</v>
      </c>
      <c r="C479" s="25" t="s">
        <v>193</v>
      </c>
      <c r="D479" s="25" t="s">
        <v>192</v>
      </c>
      <c r="E479" s="25" t="s">
        <v>184</v>
      </c>
      <c r="F479" s="25" t="s">
        <v>183</v>
      </c>
      <c r="G479" s="25">
        <v>28</v>
      </c>
      <c r="H479" s="27">
        <v>49.56</v>
      </c>
    </row>
    <row r="480" spans="1:8" x14ac:dyDescent="0.25">
      <c r="A480" s="28">
        <v>41754</v>
      </c>
      <c r="B480" s="25" t="s">
        <v>182</v>
      </c>
      <c r="C480" s="25" t="s">
        <v>191</v>
      </c>
      <c r="D480" s="25" t="s">
        <v>190</v>
      </c>
      <c r="E480" s="25" t="s">
        <v>184</v>
      </c>
      <c r="F480" s="25" t="s">
        <v>183</v>
      </c>
      <c r="G480" s="25">
        <v>39</v>
      </c>
      <c r="H480" s="27">
        <v>69.03</v>
      </c>
    </row>
    <row r="481" spans="1:8" x14ac:dyDescent="0.25">
      <c r="A481" s="28">
        <v>41757</v>
      </c>
      <c r="B481" s="25" t="s">
        <v>182</v>
      </c>
      <c r="C481" s="25" t="s">
        <v>193</v>
      </c>
      <c r="D481" s="25" t="s">
        <v>195</v>
      </c>
      <c r="E481" s="25" t="s">
        <v>179</v>
      </c>
      <c r="F481" s="25" t="s">
        <v>178</v>
      </c>
      <c r="G481" s="25">
        <v>22</v>
      </c>
      <c r="H481" s="27">
        <v>36.96</v>
      </c>
    </row>
    <row r="482" spans="1:8" x14ac:dyDescent="0.25">
      <c r="A482" s="28">
        <v>41757</v>
      </c>
      <c r="B482" s="25" t="s">
        <v>182</v>
      </c>
      <c r="C482" s="25" t="s">
        <v>191</v>
      </c>
      <c r="D482" s="25" t="s">
        <v>190</v>
      </c>
      <c r="E482" s="25" t="s">
        <v>189</v>
      </c>
      <c r="F482" s="25" t="s">
        <v>194</v>
      </c>
      <c r="G482" s="25">
        <v>29</v>
      </c>
      <c r="H482" s="27">
        <v>63.22</v>
      </c>
    </row>
    <row r="483" spans="1:8" x14ac:dyDescent="0.25">
      <c r="A483" s="28">
        <v>41758</v>
      </c>
      <c r="B483" s="25" t="s">
        <v>182</v>
      </c>
      <c r="C483" s="25" t="s">
        <v>193</v>
      </c>
      <c r="D483" s="25" t="s">
        <v>192</v>
      </c>
      <c r="E483" s="25" t="s">
        <v>179</v>
      </c>
      <c r="F483" s="25" t="s">
        <v>178</v>
      </c>
      <c r="G483" s="25">
        <v>27</v>
      </c>
      <c r="H483" s="27">
        <v>45.36</v>
      </c>
    </row>
    <row r="484" spans="1:8" x14ac:dyDescent="0.25">
      <c r="A484" s="28">
        <v>41758</v>
      </c>
      <c r="B484" s="25" t="s">
        <v>182</v>
      </c>
      <c r="C484" s="25" t="s">
        <v>191</v>
      </c>
      <c r="D484" s="25" t="s">
        <v>190</v>
      </c>
      <c r="E484" s="25" t="s">
        <v>189</v>
      </c>
      <c r="F484" s="25" t="s">
        <v>188</v>
      </c>
      <c r="G484" s="25">
        <v>37</v>
      </c>
      <c r="H484" s="27">
        <v>69.19</v>
      </c>
    </row>
    <row r="485" spans="1:8" x14ac:dyDescent="0.25">
      <c r="A485" s="28">
        <v>41759</v>
      </c>
      <c r="B485" s="25" t="s">
        <v>187</v>
      </c>
      <c r="C485" s="25" t="s">
        <v>186</v>
      </c>
      <c r="D485" s="25" t="s">
        <v>185</v>
      </c>
      <c r="E485" s="25" t="s">
        <v>184</v>
      </c>
      <c r="F485" s="25" t="s">
        <v>183</v>
      </c>
      <c r="G485" s="25">
        <v>53</v>
      </c>
      <c r="H485" s="27">
        <v>93.81</v>
      </c>
    </row>
    <row r="486" spans="1:8" x14ac:dyDescent="0.25">
      <c r="A486" s="28">
        <v>41759</v>
      </c>
      <c r="B486" s="25" t="s">
        <v>182</v>
      </c>
      <c r="C486" s="25" t="s">
        <v>181</v>
      </c>
      <c r="D486" s="25" t="s">
        <v>180</v>
      </c>
      <c r="E486" s="25" t="s">
        <v>179</v>
      </c>
      <c r="F486" s="25" t="s">
        <v>178</v>
      </c>
      <c r="G486" s="25">
        <v>33</v>
      </c>
      <c r="H486" s="27">
        <v>55.44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1" sqref="D1"/>
    </sheetView>
  </sheetViews>
  <sheetFormatPr defaultRowHeight="13.2" x14ac:dyDescent="0.25"/>
  <cols>
    <col min="3" max="3" width="9.109375" style="1"/>
  </cols>
  <sheetData>
    <row r="1" spans="1:5" x14ac:dyDescent="0.25">
      <c r="A1" s="17" t="s">
        <v>126</v>
      </c>
      <c r="B1" s="21" t="s">
        <v>127</v>
      </c>
      <c r="C1" s="1" t="s">
        <v>182</v>
      </c>
      <c r="D1" t="s">
        <v>191</v>
      </c>
      <c r="E1" t="s">
        <v>197</v>
      </c>
    </row>
    <row r="2" spans="1:5" x14ac:dyDescent="0.25">
      <c r="A2" s="17" t="s">
        <v>129</v>
      </c>
      <c r="B2" s="21" t="s">
        <v>128</v>
      </c>
      <c r="C2" s="1" t="s">
        <v>187</v>
      </c>
      <c r="D2" t="s">
        <v>193</v>
      </c>
      <c r="E2" t="s">
        <v>186</v>
      </c>
    </row>
    <row r="3" spans="1:5" x14ac:dyDescent="0.25">
      <c r="A3" s="17" t="s">
        <v>131</v>
      </c>
      <c r="B3" s="21" t="s">
        <v>132</v>
      </c>
      <c r="D3" t="s">
        <v>181</v>
      </c>
    </row>
    <row r="4" spans="1:5" x14ac:dyDescent="0.25">
      <c r="A4" s="17" t="s">
        <v>137</v>
      </c>
      <c r="B4" s="21" t="s">
        <v>130</v>
      </c>
    </row>
    <row r="5" spans="1:5" x14ac:dyDescent="0.25">
      <c r="A5" s="17" t="s">
        <v>136</v>
      </c>
    </row>
    <row r="6" spans="1:5" x14ac:dyDescent="0.25">
      <c r="A6" s="17" t="s">
        <v>133</v>
      </c>
    </row>
    <row r="7" spans="1:5" x14ac:dyDescent="0.25">
      <c r="A7" s="17" t="s">
        <v>134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zoomScale="150" zoomScaleNormal="150" workbookViewId="0">
      <selection activeCell="B2" sqref="B2"/>
    </sheetView>
  </sheetViews>
  <sheetFormatPr defaultRowHeight="13.2" x14ac:dyDescent="0.25"/>
  <cols>
    <col min="2" max="2" width="15.44140625" customWidth="1"/>
    <col min="3" max="3" width="10.5546875" style="1" bestFit="1" customWidth="1"/>
    <col min="4" max="4" width="9.33203125" bestFit="1" customWidth="1"/>
    <col min="5" max="5" width="18.109375" bestFit="1" customWidth="1"/>
    <col min="6" max="6" width="9.6640625" bestFit="1" customWidth="1"/>
  </cols>
  <sheetData>
    <row r="2" spans="2:6" x14ac:dyDescent="0.25">
      <c r="B2" t="s">
        <v>5</v>
      </c>
    </row>
    <row r="4" spans="2:6" x14ac:dyDescent="0.25">
      <c r="B4" t="s">
        <v>6</v>
      </c>
    </row>
    <row r="6" spans="2:6" x14ac:dyDescent="0.25">
      <c r="B6" s="2" t="s">
        <v>8</v>
      </c>
    </row>
    <row r="8" spans="2:6" x14ac:dyDescent="0.25">
      <c r="C8" s="3" t="s">
        <v>9</v>
      </c>
      <c r="D8" s="2" t="s">
        <v>10</v>
      </c>
      <c r="E8" s="2" t="s">
        <v>11</v>
      </c>
      <c r="F8" s="2" t="s">
        <v>12</v>
      </c>
    </row>
    <row r="9" spans="2:6" x14ac:dyDescent="0.25">
      <c r="C9" s="1" t="s">
        <v>13</v>
      </c>
      <c r="D9" t="s">
        <v>14</v>
      </c>
      <c r="E9" t="s">
        <v>15</v>
      </c>
      <c r="F9" t="s">
        <v>16</v>
      </c>
    </row>
    <row r="14" spans="2:6" x14ac:dyDescent="0.25">
      <c r="B14" s="2" t="s">
        <v>17</v>
      </c>
    </row>
    <row r="16" spans="2:6" x14ac:dyDescent="0.25">
      <c r="B16" t="s">
        <v>18</v>
      </c>
      <c r="C16" s="1" t="s">
        <v>19</v>
      </c>
    </row>
    <row r="17" spans="2:3" x14ac:dyDescent="0.25">
      <c r="B17" t="s">
        <v>21</v>
      </c>
      <c r="C17" s="1" t="s">
        <v>22</v>
      </c>
    </row>
    <row r="18" spans="2:3" x14ac:dyDescent="0.25">
      <c r="B18" t="s">
        <v>20</v>
      </c>
      <c r="C18" s="1" t="s">
        <v>23</v>
      </c>
    </row>
    <row r="19" spans="2:3" x14ac:dyDescent="0.25">
      <c r="B19" t="s">
        <v>168</v>
      </c>
      <c r="C19" s="1" t="s">
        <v>169</v>
      </c>
    </row>
    <row r="20" spans="2:3" x14ac:dyDescent="0.25">
      <c r="B20" t="s">
        <v>24</v>
      </c>
      <c r="C20" s="1" t="s">
        <v>25</v>
      </c>
    </row>
    <row r="23" spans="2:3" x14ac:dyDescent="0.25">
      <c r="B23" s="2" t="s">
        <v>26</v>
      </c>
    </row>
    <row r="25" spans="2:3" x14ac:dyDescent="0.25">
      <c r="B25" t="s">
        <v>28</v>
      </c>
    </row>
    <row r="26" spans="2:3" x14ac:dyDescent="0.25">
      <c r="B26" t="s">
        <v>29</v>
      </c>
    </row>
    <row r="27" spans="2:3" x14ac:dyDescent="0.25">
      <c r="B27" t="s">
        <v>30</v>
      </c>
    </row>
    <row r="28" spans="2:3" x14ac:dyDescent="0.25">
      <c r="B28" t="s">
        <v>31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zoomScale="150" zoomScaleNormal="150" workbookViewId="0">
      <selection activeCell="B2" sqref="B2"/>
    </sheetView>
  </sheetViews>
  <sheetFormatPr defaultRowHeight="13.2" x14ac:dyDescent="0.25"/>
  <cols>
    <col min="3" max="3" width="9.109375" style="1"/>
    <col min="11" max="11" width="10.44140625" bestFit="1" customWidth="1"/>
  </cols>
  <sheetData>
    <row r="2" spans="2:3" x14ac:dyDescent="0.25">
      <c r="B2" t="s">
        <v>33</v>
      </c>
    </row>
    <row r="4" spans="2:3" x14ac:dyDescent="0.25">
      <c r="B4" t="s">
        <v>34</v>
      </c>
    </row>
    <row r="6" spans="2:3" x14ac:dyDescent="0.25">
      <c r="B6" t="s">
        <v>35</v>
      </c>
    </row>
    <row r="7" spans="2:3" x14ac:dyDescent="0.25">
      <c r="B7" t="s">
        <v>36</v>
      </c>
    </row>
    <row r="9" spans="2:3" x14ac:dyDescent="0.25">
      <c r="C9" s="1" t="s">
        <v>27</v>
      </c>
    </row>
    <row r="16" spans="2:3" x14ac:dyDescent="0.25">
      <c r="B16" t="s">
        <v>37</v>
      </c>
    </row>
    <row r="18" spans="2:13" x14ac:dyDescent="0.25">
      <c r="C18" s="1">
        <v>1</v>
      </c>
      <c r="E18">
        <v>2</v>
      </c>
      <c r="G18" t="s">
        <v>38</v>
      </c>
      <c r="I18" t="s">
        <v>39</v>
      </c>
      <c r="K18" t="s">
        <v>40</v>
      </c>
      <c r="M18" t="s">
        <v>41</v>
      </c>
    </row>
    <row r="19" spans="2:13" x14ac:dyDescent="0.25">
      <c r="C19" s="1">
        <v>2</v>
      </c>
      <c r="E19">
        <v>4</v>
      </c>
    </row>
    <row r="22" spans="2:13" x14ac:dyDescent="0.25">
      <c r="B22" t="s">
        <v>42</v>
      </c>
    </row>
    <row r="24" spans="2:13" x14ac:dyDescent="0.25">
      <c r="C24" s="4">
        <v>1</v>
      </c>
      <c r="E24" s="4">
        <v>1</v>
      </c>
      <c r="G24" s="4">
        <v>1</v>
      </c>
      <c r="I24" s="4">
        <v>1</v>
      </c>
    </row>
    <row r="25" spans="2:13" x14ac:dyDescent="0.25">
      <c r="C25" s="5">
        <v>2</v>
      </c>
      <c r="E25" s="5">
        <v>2</v>
      </c>
      <c r="G25" s="5">
        <v>2</v>
      </c>
      <c r="I25" s="5">
        <v>2</v>
      </c>
    </row>
    <row r="30" spans="2:13" x14ac:dyDescent="0.25">
      <c r="B30" t="s">
        <v>177</v>
      </c>
    </row>
    <row r="32" spans="2:13" x14ac:dyDescent="0.25">
      <c r="C32" s="1">
        <v>1</v>
      </c>
      <c r="D32" s="1">
        <f>C32^2</f>
        <v>1</v>
      </c>
      <c r="F32" s="1">
        <f>C32^2</f>
        <v>1</v>
      </c>
    </row>
    <row r="33" spans="3:4" x14ac:dyDescent="0.25">
      <c r="C33" s="1">
        <v>2</v>
      </c>
      <c r="D33" s="1"/>
    </row>
    <row r="34" spans="3:4" x14ac:dyDescent="0.25">
      <c r="C34" s="1">
        <v>3</v>
      </c>
      <c r="D34" s="1"/>
    </row>
    <row r="35" spans="3:4" x14ac:dyDescent="0.25">
      <c r="C35" s="1">
        <v>4</v>
      </c>
      <c r="D35" s="1"/>
    </row>
    <row r="36" spans="3:4" x14ac:dyDescent="0.25">
      <c r="C36" s="1">
        <v>5</v>
      </c>
      <c r="D36" s="1"/>
    </row>
    <row r="37" spans="3:4" x14ac:dyDescent="0.25">
      <c r="C37" s="1">
        <v>6</v>
      </c>
      <c r="D37" s="1"/>
    </row>
    <row r="38" spans="3:4" x14ac:dyDescent="0.25">
      <c r="C38" s="1">
        <v>7</v>
      </c>
      <c r="D38" s="1"/>
    </row>
    <row r="39" spans="3:4" x14ac:dyDescent="0.25">
      <c r="C39" s="1">
        <v>8</v>
      </c>
      <c r="D39" s="1"/>
    </row>
    <row r="40" spans="3:4" x14ac:dyDescent="0.25">
      <c r="C40" s="1">
        <v>9</v>
      </c>
      <c r="D40" s="1"/>
    </row>
    <row r="41" spans="3:4" x14ac:dyDescent="0.25">
      <c r="C41" s="1">
        <v>10</v>
      </c>
      <c r="D41" s="1"/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zoomScale="150" zoomScaleNormal="150" workbookViewId="0">
      <selection activeCell="B2" sqref="B2"/>
    </sheetView>
  </sheetViews>
  <sheetFormatPr defaultRowHeight="13.2" x14ac:dyDescent="0.25"/>
  <cols>
    <col min="3" max="3" width="9.109375" style="1"/>
  </cols>
  <sheetData>
    <row r="2" spans="2:6" x14ac:dyDescent="0.25">
      <c r="B2" t="s">
        <v>43</v>
      </c>
    </row>
    <row r="4" spans="2:6" x14ac:dyDescent="0.25">
      <c r="B4" t="s">
        <v>44</v>
      </c>
    </row>
    <row r="5" spans="2:6" x14ac:dyDescent="0.25">
      <c r="B5" t="s">
        <v>46</v>
      </c>
    </row>
    <row r="7" spans="2:6" x14ac:dyDescent="0.25">
      <c r="B7" s="2" t="s">
        <v>47</v>
      </c>
    </row>
    <row r="9" spans="2:6" x14ac:dyDescent="0.25">
      <c r="B9" t="s">
        <v>48</v>
      </c>
    </row>
    <row r="10" spans="2:6" x14ac:dyDescent="0.25">
      <c r="B10" s="6" t="s">
        <v>49</v>
      </c>
    </row>
    <row r="12" spans="2:6" x14ac:dyDescent="0.25">
      <c r="B12" t="s">
        <v>50</v>
      </c>
    </row>
    <row r="14" spans="2:6" x14ac:dyDescent="0.25">
      <c r="B14" s="7">
        <v>1</v>
      </c>
      <c r="C14" s="1">
        <f>$B14^(COLUMN()-1)</f>
        <v>1</v>
      </c>
      <c r="D14" s="1">
        <f t="shared" ref="D14:F18" si="0">$B14^(COLUMN()-1)</f>
        <v>1</v>
      </c>
      <c r="E14" s="1">
        <f t="shared" si="0"/>
        <v>1</v>
      </c>
      <c r="F14" s="1">
        <f t="shared" si="0"/>
        <v>1</v>
      </c>
    </row>
    <row r="15" spans="2:6" x14ac:dyDescent="0.25">
      <c r="B15" s="7">
        <v>2</v>
      </c>
      <c r="C15" s="1">
        <f t="shared" ref="C15:C18" si="1">$B15^(COLUMN()-1)</f>
        <v>4</v>
      </c>
      <c r="D15" s="1">
        <f t="shared" si="0"/>
        <v>8</v>
      </c>
      <c r="E15" s="1">
        <f t="shared" si="0"/>
        <v>16</v>
      </c>
      <c r="F15" s="1">
        <f t="shared" si="0"/>
        <v>32</v>
      </c>
    </row>
    <row r="16" spans="2:6" x14ac:dyDescent="0.25">
      <c r="B16" s="7">
        <v>3</v>
      </c>
      <c r="C16" s="1">
        <f t="shared" si="1"/>
        <v>9</v>
      </c>
      <c r="D16" s="1">
        <f t="shared" si="0"/>
        <v>27</v>
      </c>
      <c r="E16" s="1">
        <f t="shared" si="0"/>
        <v>81</v>
      </c>
      <c r="F16" s="1">
        <f t="shared" si="0"/>
        <v>243</v>
      </c>
    </row>
    <row r="17" spans="2:11" x14ac:dyDescent="0.25">
      <c r="B17" s="7">
        <v>4</v>
      </c>
      <c r="C17" s="1">
        <f t="shared" si="1"/>
        <v>16</v>
      </c>
      <c r="D17" s="1">
        <f t="shared" si="0"/>
        <v>64</v>
      </c>
      <c r="E17" s="1">
        <f t="shared" si="0"/>
        <v>256</v>
      </c>
      <c r="F17" s="1">
        <f t="shared" si="0"/>
        <v>1024</v>
      </c>
    </row>
    <row r="18" spans="2:11" x14ac:dyDescent="0.25">
      <c r="B18" s="7">
        <v>5</v>
      </c>
      <c r="C18" s="1">
        <f t="shared" si="1"/>
        <v>25</v>
      </c>
      <c r="D18" s="1">
        <f t="shared" si="0"/>
        <v>125</v>
      </c>
      <c r="E18" s="1">
        <f t="shared" si="0"/>
        <v>625</v>
      </c>
      <c r="F18" s="1">
        <f t="shared" si="0"/>
        <v>3125</v>
      </c>
    </row>
    <row r="20" spans="2:11" x14ac:dyDescent="0.25">
      <c r="B20" s="2" t="s">
        <v>51</v>
      </c>
    </row>
    <row r="22" spans="2:11" x14ac:dyDescent="0.25">
      <c r="B22" t="s">
        <v>52</v>
      </c>
    </row>
    <row r="23" spans="2:11" x14ac:dyDescent="0.25">
      <c r="B23" t="s">
        <v>58</v>
      </c>
    </row>
    <row r="25" spans="2:11" x14ac:dyDescent="0.25">
      <c r="C25" s="1" t="s">
        <v>53</v>
      </c>
      <c r="F25" s="1"/>
      <c r="K25" s="1">
        <v>1</v>
      </c>
    </row>
    <row r="26" spans="2:11" x14ac:dyDescent="0.25">
      <c r="C26" s="1" t="s">
        <v>54</v>
      </c>
      <c r="K26" s="1">
        <f>K25+1</f>
        <v>2</v>
      </c>
    </row>
    <row r="27" spans="2:11" x14ac:dyDescent="0.25">
      <c r="C27" s="1" t="s">
        <v>55</v>
      </c>
      <c r="K27" s="1">
        <f>K26+1</f>
        <v>3</v>
      </c>
    </row>
    <row r="28" spans="2:11" x14ac:dyDescent="0.25">
      <c r="C28" s="1" t="s">
        <v>56</v>
      </c>
      <c r="K28" s="1">
        <f>K27+1</f>
        <v>4</v>
      </c>
    </row>
    <row r="29" spans="2:11" x14ac:dyDescent="0.25">
      <c r="C29" s="1" t="s">
        <v>57</v>
      </c>
      <c r="K29" s="1">
        <f>K28+1</f>
        <v>5</v>
      </c>
    </row>
    <row r="31" spans="2:11" x14ac:dyDescent="0.25">
      <c r="B31" s="2" t="s">
        <v>59</v>
      </c>
    </row>
    <row r="33" spans="2:10" x14ac:dyDescent="0.25">
      <c r="B33" t="s">
        <v>60</v>
      </c>
    </row>
    <row r="34" spans="2:10" x14ac:dyDescent="0.25">
      <c r="B34" t="s">
        <v>61</v>
      </c>
    </row>
    <row r="36" spans="2:10" x14ac:dyDescent="0.25">
      <c r="C36" s="1">
        <v>1</v>
      </c>
      <c r="D36">
        <v>1</v>
      </c>
      <c r="F36">
        <v>-1</v>
      </c>
      <c r="G36">
        <v>1</v>
      </c>
      <c r="I36">
        <v>100</v>
      </c>
      <c r="J36" s="8">
        <v>9.01</v>
      </c>
    </row>
    <row r="37" spans="2:10" x14ac:dyDescent="0.25">
      <c r="D37">
        <v>2</v>
      </c>
      <c r="G37">
        <v>2</v>
      </c>
      <c r="J37" s="8">
        <v>3.71</v>
      </c>
    </row>
    <row r="38" spans="2:10" x14ac:dyDescent="0.25">
      <c r="D38">
        <v>3</v>
      </c>
      <c r="G38">
        <v>3</v>
      </c>
      <c r="J38" s="8">
        <v>1.83</v>
      </c>
    </row>
    <row r="39" spans="2:10" x14ac:dyDescent="0.25">
      <c r="D39">
        <v>4</v>
      </c>
      <c r="G39">
        <v>4</v>
      </c>
      <c r="J39" s="8">
        <v>8.7899999999999991</v>
      </c>
    </row>
    <row r="40" spans="2:10" x14ac:dyDescent="0.25">
      <c r="D40">
        <v>5</v>
      </c>
      <c r="G40">
        <v>5</v>
      </c>
      <c r="J40" s="8">
        <v>7.38</v>
      </c>
    </row>
    <row r="42" spans="2:10" x14ac:dyDescent="0.25">
      <c r="B42" s="2" t="s">
        <v>62</v>
      </c>
    </row>
    <row r="44" spans="2:10" x14ac:dyDescent="0.25">
      <c r="B44" t="s">
        <v>63</v>
      </c>
    </row>
    <row r="45" spans="2:10" x14ac:dyDescent="0.25">
      <c r="C45" s="8">
        <v>9.01</v>
      </c>
      <c r="D45">
        <v>3.71</v>
      </c>
      <c r="E45">
        <v>1.83</v>
      </c>
      <c r="F45">
        <v>8.7899999999999991</v>
      </c>
      <c r="G45">
        <v>7.38</v>
      </c>
    </row>
    <row r="46" spans="2:10" x14ac:dyDescent="0.25">
      <c r="C46" s="9">
        <v>9.01</v>
      </c>
      <c r="D46">
        <v>3.71</v>
      </c>
      <c r="E46">
        <v>1.83</v>
      </c>
      <c r="F46">
        <v>8.7899999999999991</v>
      </c>
      <c r="G46">
        <v>7.38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zoomScale="150" zoomScaleNormal="150" workbookViewId="0">
      <selection activeCell="B2" sqref="B2"/>
    </sheetView>
  </sheetViews>
  <sheetFormatPr defaultRowHeight="13.2" x14ac:dyDescent="0.25"/>
  <cols>
    <col min="2" max="2" width="57.6640625" bestFit="1" customWidth="1"/>
    <col min="3" max="3" width="15.109375" style="1" customWidth="1"/>
    <col min="4" max="4" width="10.109375" bestFit="1" customWidth="1"/>
  </cols>
  <sheetData>
    <row r="2" spans="2:3" x14ac:dyDescent="0.25">
      <c r="B2" t="s">
        <v>65</v>
      </c>
    </row>
    <row r="3" spans="2:3" x14ac:dyDescent="0.25">
      <c r="B3" t="s">
        <v>66</v>
      </c>
    </row>
    <row r="5" spans="2:3" x14ac:dyDescent="0.25">
      <c r="B5" s="12" t="s">
        <v>70</v>
      </c>
      <c r="C5" s="1" t="s">
        <v>71</v>
      </c>
    </row>
    <row r="7" spans="2:3" x14ac:dyDescent="0.25">
      <c r="B7" s="10" t="s">
        <v>72</v>
      </c>
      <c r="C7" s="1" t="s">
        <v>73</v>
      </c>
    </row>
    <row r="9" spans="2:3" x14ac:dyDescent="0.25">
      <c r="B9" s="10" t="s">
        <v>67</v>
      </c>
      <c r="C9" s="1" t="s">
        <v>68</v>
      </c>
    </row>
    <row r="11" spans="2:3" x14ac:dyDescent="0.25">
      <c r="B11" s="10" t="s">
        <v>69</v>
      </c>
      <c r="C11" s="1" t="s">
        <v>74</v>
      </c>
    </row>
    <row r="13" spans="2:3" x14ac:dyDescent="0.25">
      <c r="B13" s="10" t="s">
        <v>75</v>
      </c>
      <c r="C13" s="1" t="s">
        <v>76</v>
      </c>
    </row>
    <row r="15" spans="2:3" x14ac:dyDescent="0.25">
      <c r="B15" s="10" t="s">
        <v>77</v>
      </c>
      <c r="C15" s="1" t="s">
        <v>78</v>
      </c>
    </row>
    <row r="17" spans="2:4" x14ac:dyDescent="0.25">
      <c r="B17" s="10" t="s">
        <v>79</v>
      </c>
      <c r="C17" s="1" t="s">
        <v>80</v>
      </c>
    </row>
    <row r="19" spans="2:4" x14ac:dyDescent="0.25">
      <c r="B19" s="10" t="s">
        <v>81</v>
      </c>
      <c r="C19" s="1" t="s">
        <v>82</v>
      </c>
    </row>
    <row r="21" spans="2:4" x14ac:dyDescent="0.25">
      <c r="B21" t="s">
        <v>83</v>
      </c>
    </row>
    <row r="22" spans="2:4" x14ac:dyDescent="0.25">
      <c r="B22" s="14" t="s">
        <v>84</v>
      </c>
    </row>
    <row r="23" spans="2:4" x14ac:dyDescent="0.25">
      <c r="B23" s="11"/>
    </row>
    <row r="25" spans="2:4" x14ac:dyDescent="0.25">
      <c r="C25" s="1" t="s">
        <v>85</v>
      </c>
      <c r="D25" s="1" t="s">
        <v>86</v>
      </c>
    </row>
    <row r="26" spans="2:4" x14ac:dyDescent="0.25">
      <c r="B26" s="13">
        <v>1</v>
      </c>
      <c r="C26" s="11">
        <f>DATE(2014,B26,29)</f>
        <v>41668</v>
      </c>
      <c r="D26" s="11">
        <f>WORKDAY(C26,-1)</f>
        <v>41667</v>
      </c>
    </row>
    <row r="27" spans="2:4" x14ac:dyDescent="0.25">
      <c r="B27" s="13">
        <v>2</v>
      </c>
      <c r="C27" s="11">
        <f t="shared" ref="C27:C37" si="0">DATE(2014,B27,29)</f>
        <v>41699</v>
      </c>
      <c r="D27" s="11">
        <f t="shared" ref="D27:D37" si="1">WORKDAY(C27,-1)</f>
        <v>41698</v>
      </c>
    </row>
    <row r="28" spans="2:4" x14ac:dyDescent="0.25">
      <c r="B28" s="13">
        <v>3</v>
      </c>
      <c r="C28" s="11">
        <f t="shared" si="0"/>
        <v>41727</v>
      </c>
      <c r="D28" s="11">
        <f t="shared" si="1"/>
        <v>41726</v>
      </c>
    </row>
    <row r="29" spans="2:4" x14ac:dyDescent="0.25">
      <c r="B29" s="13">
        <v>4</v>
      </c>
      <c r="C29" s="11">
        <f t="shared" si="0"/>
        <v>41758</v>
      </c>
      <c r="D29" s="11">
        <f t="shared" si="1"/>
        <v>41757</v>
      </c>
    </row>
    <row r="30" spans="2:4" x14ac:dyDescent="0.25">
      <c r="B30" s="13">
        <v>5</v>
      </c>
      <c r="C30" s="11">
        <f t="shared" si="0"/>
        <v>41788</v>
      </c>
      <c r="D30" s="11">
        <f t="shared" si="1"/>
        <v>41787</v>
      </c>
    </row>
    <row r="31" spans="2:4" x14ac:dyDescent="0.25">
      <c r="B31" s="13">
        <v>6</v>
      </c>
      <c r="C31" s="11">
        <f t="shared" si="0"/>
        <v>41819</v>
      </c>
      <c r="D31" s="11">
        <f t="shared" si="1"/>
        <v>41817</v>
      </c>
    </row>
    <row r="32" spans="2:4" x14ac:dyDescent="0.25">
      <c r="B32" s="13">
        <v>7</v>
      </c>
      <c r="C32" s="11">
        <f t="shared" si="0"/>
        <v>41849</v>
      </c>
      <c r="D32" s="11">
        <f t="shared" si="1"/>
        <v>41848</v>
      </c>
    </row>
    <row r="33" spans="2:4" x14ac:dyDescent="0.25">
      <c r="B33" s="13">
        <v>8</v>
      </c>
      <c r="C33" s="11">
        <f t="shared" si="0"/>
        <v>41880</v>
      </c>
      <c r="D33" s="11">
        <f t="shared" si="1"/>
        <v>41879</v>
      </c>
    </row>
    <row r="34" spans="2:4" x14ac:dyDescent="0.25">
      <c r="B34" s="13">
        <v>9</v>
      </c>
      <c r="C34" s="11">
        <f t="shared" si="0"/>
        <v>41911</v>
      </c>
      <c r="D34" s="11">
        <f t="shared" si="1"/>
        <v>41908</v>
      </c>
    </row>
    <row r="35" spans="2:4" x14ac:dyDescent="0.25">
      <c r="B35" s="13">
        <v>10</v>
      </c>
      <c r="C35" s="11">
        <f t="shared" si="0"/>
        <v>41941</v>
      </c>
      <c r="D35" s="11">
        <f t="shared" si="1"/>
        <v>41940</v>
      </c>
    </row>
    <row r="36" spans="2:4" x14ac:dyDescent="0.25">
      <c r="B36" s="13">
        <v>11</v>
      </c>
      <c r="C36" s="11">
        <f t="shared" si="0"/>
        <v>41972</v>
      </c>
      <c r="D36" s="11">
        <f t="shared" si="1"/>
        <v>41971</v>
      </c>
    </row>
    <row r="37" spans="2:4" x14ac:dyDescent="0.25">
      <c r="B37" s="13">
        <v>12</v>
      </c>
      <c r="C37" s="11">
        <f t="shared" si="0"/>
        <v>42002</v>
      </c>
      <c r="D37" s="11">
        <f t="shared" si="1"/>
        <v>41999</v>
      </c>
    </row>
    <row r="38" spans="2:4" x14ac:dyDescent="0.25">
      <c r="B38" s="13"/>
      <c r="C38" s="11"/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zoomScale="150" zoomScaleNormal="150" workbookViewId="0">
      <selection activeCell="B2" sqref="B2"/>
    </sheetView>
  </sheetViews>
  <sheetFormatPr defaultRowHeight="13.2" x14ac:dyDescent="0.25"/>
  <cols>
    <col min="2" max="2" width="34" bestFit="1" customWidth="1"/>
    <col min="3" max="3" width="25.44140625" style="1" customWidth="1"/>
    <col min="4" max="4" width="11.109375" bestFit="1" customWidth="1"/>
    <col min="5" max="5" width="11" bestFit="1" customWidth="1"/>
    <col min="6" max="6" width="17.88671875" bestFit="1" customWidth="1"/>
    <col min="7" max="7" width="10.33203125" bestFit="1" customWidth="1"/>
  </cols>
  <sheetData>
    <row r="2" spans="2:3" x14ac:dyDescent="0.25">
      <c r="B2" t="s">
        <v>88</v>
      </c>
    </row>
    <row r="3" spans="2:3" x14ac:dyDescent="0.25">
      <c r="B3" t="s">
        <v>89</v>
      </c>
    </row>
    <row r="4" spans="2:3" x14ac:dyDescent="0.25">
      <c r="B4" t="s">
        <v>90</v>
      </c>
    </row>
    <row r="6" spans="2:3" x14ac:dyDescent="0.25">
      <c r="B6" s="10" t="s">
        <v>91</v>
      </c>
      <c r="C6" s="1" t="s">
        <v>92</v>
      </c>
    </row>
    <row r="8" spans="2:3" x14ac:dyDescent="0.25">
      <c r="B8" s="10" t="s">
        <v>93</v>
      </c>
      <c r="C8" s="1" t="s">
        <v>94</v>
      </c>
    </row>
    <row r="10" spans="2:3" x14ac:dyDescent="0.25">
      <c r="B10" s="10" t="s">
        <v>95</v>
      </c>
      <c r="C10" s="1" t="s">
        <v>96</v>
      </c>
    </row>
    <row r="12" spans="2:3" x14ac:dyDescent="0.25">
      <c r="B12" s="10" t="s">
        <v>97</v>
      </c>
      <c r="C12" s="1" t="s">
        <v>98</v>
      </c>
    </row>
    <row r="14" spans="2:3" x14ac:dyDescent="0.25">
      <c r="B14" s="10" t="s">
        <v>99</v>
      </c>
      <c r="C14" s="1" t="s">
        <v>100</v>
      </c>
    </row>
    <row r="16" spans="2:3" x14ac:dyDescent="0.25">
      <c r="B16" s="10" t="s">
        <v>101</v>
      </c>
      <c r="C16" s="1" t="s">
        <v>102</v>
      </c>
    </row>
    <row r="18" spans="1:7" x14ac:dyDescent="0.25">
      <c r="A18" s="10"/>
      <c r="B18" s="10" t="s">
        <v>103</v>
      </c>
      <c r="C18" s="1" t="s">
        <v>104</v>
      </c>
    </row>
    <row r="20" spans="1:7" x14ac:dyDescent="0.25">
      <c r="B20" s="10" t="s">
        <v>105</v>
      </c>
      <c r="C20" s="1" t="s">
        <v>106</v>
      </c>
    </row>
    <row r="22" spans="1:7" x14ac:dyDescent="0.25">
      <c r="B22" t="s">
        <v>107</v>
      </c>
    </row>
    <row r="24" spans="1:7" x14ac:dyDescent="0.25">
      <c r="B24" t="s">
        <v>108</v>
      </c>
      <c r="C24" s="1" t="s">
        <v>113</v>
      </c>
      <c r="D24" s="1" t="s">
        <v>115</v>
      </c>
      <c r="E24" s="1" t="s">
        <v>116</v>
      </c>
      <c r="F24" s="1" t="s">
        <v>117</v>
      </c>
      <c r="G24" s="2" t="s">
        <v>118</v>
      </c>
    </row>
    <row r="25" spans="1:7" x14ac:dyDescent="0.25">
      <c r="B25" t="s">
        <v>109</v>
      </c>
      <c r="C25" s="1">
        <f>LEN(B25)-7</f>
        <v>6</v>
      </c>
      <c r="D25" s="1" t="str">
        <f>MID(B25,2,C25)</f>
        <v>263,21</v>
      </c>
      <c r="E25" s="1" t="str">
        <f>SUBSTITUTE(D25,",",".")</f>
        <v>263.21</v>
      </c>
      <c r="F25" s="8">
        <f>VALUE(E25)</f>
        <v>263.20999999999998</v>
      </c>
      <c r="G25" s="15">
        <f>VALUE(SUBSTITUTE(MID(B25,2,LEN(B25)-7),",","."))</f>
        <v>263.20999999999998</v>
      </c>
    </row>
    <row r="26" spans="1:7" x14ac:dyDescent="0.25">
      <c r="B26" t="s">
        <v>110</v>
      </c>
      <c r="C26" s="1">
        <f t="shared" ref="C26:C29" si="0">LEN(B26)-7</f>
        <v>5</v>
      </c>
      <c r="D26" s="1" t="str">
        <f>MID(B26,2,C26)</f>
        <v>41,79</v>
      </c>
      <c r="E26" s="1" t="str">
        <f>SUBSTITUTE(D26,",",".")</f>
        <v>41.79</v>
      </c>
      <c r="F26" s="8">
        <f>VALUE(E26)</f>
        <v>41.79</v>
      </c>
      <c r="G26" s="15">
        <f>VALUE(SUBSTITUTE(MID(B26,2,LEN(B26)-7),",","."))</f>
        <v>41.79</v>
      </c>
    </row>
    <row r="27" spans="1:7" x14ac:dyDescent="0.25">
      <c r="B27" t="s">
        <v>111</v>
      </c>
      <c r="C27" s="1">
        <f t="shared" si="0"/>
        <v>5</v>
      </c>
      <c r="D27" s="1" t="str">
        <f>MID(B27,2,C27)</f>
        <v>45,48</v>
      </c>
      <c r="E27" s="1" t="str">
        <f>SUBSTITUTE(D27,",",".")</f>
        <v>45.48</v>
      </c>
      <c r="F27" s="8">
        <f>VALUE(E27)</f>
        <v>45.48</v>
      </c>
      <c r="G27" s="15">
        <f>VALUE(SUBSTITUTE(MID(B27,2,LEN(B27)-7),",","."))</f>
        <v>45.48</v>
      </c>
    </row>
    <row r="28" spans="1:7" x14ac:dyDescent="0.25">
      <c r="B28" t="s">
        <v>112</v>
      </c>
      <c r="C28" s="1">
        <f t="shared" si="0"/>
        <v>6</v>
      </c>
      <c r="D28" s="1" t="str">
        <f>MID(B28,2,C28)</f>
        <v>799,99</v>
      </c>
      <c r="E28" s="1" t="str">
        <f>SUBSTITUTE(D28,",",".")</f>
        <v>799.99</v>
      </c>
      <c r="F28" s="8">
        <f>VALUE(E28)</f>
        <v>799.99</v>
      </c>
      <c r="G28" s="15">
        <f>VALUE(SUBSTITUTE(MID(B28,2,LEN(B28)-7),",","."))</f>
        <v>799.99</v>
      </c>
    </row>
    <row r="29" spans="1:7" x14ac:dyDescent="0.25">
      <c r="B29" t="s">
        <v>114</v>
      </c>
      <c r="C29" s="1">
        <f t="shared" si="0"/>
        <v>7</v>
      </c>
      <c r="D29" s="1" t="str">
        <f>MID(B29,2,C29)</f>
        <v>1265,65</v>
      </c>
      <c r="E29" s="1" t="str">
        <f>SUBSTITUTE(D29,",",".")</f>
        <v>1265.65</v>
      </c>
      <c r="F29" s="8">
        <f>VALUE(E29)</f>
        <v>1265.6500000000001</v>
      </c>
      <c r="G29" s="15">
        <f>VALUE(SUBSTITUTE(MID(B29,2,LEN(B29)-7),",","."))</f>
        <v>1265.6500000000001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zoomScale="150" zoomScaleNormal="150" workbookViewId="0">
      <selection activeCell="B2" sqref="B2"/>
    </sheetView>
  </sheetViews>
  <sheetFormatPr defaultRowHeight="13.2" x14ac:dyDescent="0.25"/>
  <cols>
    <col min="3" max="3" width="9.109375" style="1"/>
  </cols>
  <sheetData>
    <row r="2" spans="2:3" x14ac:dyDescent="0.25">
      <c r="B2" t="s">
        <v>158</v>
      </c>
    </row>
    <row r="3" spans="2:3" x14ac:dyDescent="0.25">
      <c r="B3" t="s">
        <v>159</v>
      </c>
    </row>
    <row r="4" spans="2:3" x14ac:dyDescent="0.25">
      <c r="B4" t="s">
        <v>160</v>
      </c>
    </row>
    <row r="6" spans="2:3" x14ac:dyDescent="0.25">
      <c r="B6" t="s">
        <v>167</v>
      </c>
    </row>
    <row r="8" spans="2:3" x14ac:dyDescent="0.25">
      <c r="C8" s="11" t="s">
        <v>161</v>
      </c>
    </row>
    <row r="9" spans="2:3" x14ac:dyDescent="0.25">
      <c r="C9" s="11" t="s">
        <v>162</v>
      </c>
    </row>
    <row r="10" spans="2:3" x14ac:dyDescent="0.25">
      <c r="C10" t="s">
        <v>163</v>
      </c>
    </row>
    <row r="11" spans="2:3" x14ac:dyDescent="0.25">
      <c r="C11" t="s">
        <v>164</v>
      </c>
    </row>
    <row r="12" spans="2:3" x14ac:dyDescent="0.25">
      <c r="C12" t="s">
        <v>165</v>
      </c>
    </row>
    <row r="13" spans="2:3" x14ac:dyDescent="0.25">
      <c r="C13" t="s">
        <v>166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zoomScale="150" zoomScaleNormal="150" workbookViewId="0">
      <selection activeCell="B2" sqref="B2"/>
    </sheetView>
  </sheetViews>
  <sheetFormatPr defaultRowHeight="13.2" x14ac:dyDescent="0.25"/>
  <cols>
    <col min="3" max="3" width="10.5546875" style="1" bestFit="1" customWidth="1"/>
    <col min="4" max="4" width="10.109375" bestFit="1" customWidth="1"/>
    <col min="5" max="5" width="8.109375" customWidth="1"/>
    <col min="6" max="6" width="7.6640625" customWidth="1"/>
    <col min="7" max="7" width="13.44140625" customWidth="1"/>
    <col min="8" max="8" width="17.109375" customWidth="1"/>
    <col min="9" max="9" width="12.33203125" bestFit="1" customWidth="1"/>
    <col min="13" max="13" width="10.109375" bestFit="1" customWidth="1"/>
  </cols>
  <sheetData>
    <row r="2" spans="2:13" x14ac:dyDescent="0.25">
      <c r="B2" t="s">
        <v>120</v>
      </c>
    </row>
    <row r="3" spans="2:13" x14ac:dyDescent="0.25">
      <c r="B3" t="s">
        <v>121</v>
      </c>
    </row>
    <row r="5" spans="2:13" x14ac:dyDescent="0.25">
      <c r="C5" s="22" t="s">
        <v>122</v>
      </c>
      <c r="D5" s="22" t="s">
        <v>123</v>
      </c>
      <c r="E5" s="22" t="s">
        <v>124</v>
      </c>
      <c r="F5" s="22" t="s">
        <v>138</v>
      </c>
      <c r="G5" s="22" t="s">
        <v>125</v>
      </c>
      <c r="H5" s="22" t="s">
        <v>135</v>
      </c>
      <c r="I5" s="22" t="s">
        <v>12</v>
      </c>
    </row>
    <row r="6" spans="2:13" x14ac:dyDescent="0.25">
      <c r="C6" s="17" t="s">
        <v>126</v>
      </c>
      <c r="D6" s="18">
        <v>0.25</v>
      </c>
      <c r="E6" s="19">
        <v>10</v>
      </c>
      <c r="F6" s="18">
        <f>D6*E6</f>
        <v>2.5</v>
      </c>
      <c r="G6" s="20">
        <v>41952</v>
      </c>
      <c r="H6" s="20">
        <f>G6-3</f>
        <v>41949</v>
      </c>
      <c r="I6" s="21" t="s">
        <v>127</v>
      </c>
      <c r="M6" s="11"/>
    </row>
    <row r="7" spans="2:13" x14ac:dyDescent="0.25">
      <c r="C7" s="17" t="s">
        <v>126</v>
      </c>
      <c r="D7" s="18">
        <v>0.22</v>
      </c>
      <c r="E7" s="19">
        <v>5</v>
      </c>
      <c r="F7" s="18">
        <f>D7*E7</f>
        <v>1.1000000000000001</v>
      </c>
      <c r="G7" s="20">
        <v>41918</v>
      </c>
      <c r="H7" s="20">
        <f t="shared" ref="H7:H16" si="0">G7-3</f>
        <v>41915</v>
      </c>
      <c r="I7" s="21" t="s">
        <v>128</v>
      </c>
      <c r="M7" s="11"/>
    </row>
    <row r="8" spans="2:13" x14ac:dyDescent="0.25">
      <c r="C8" s="17" t="s">
        <v>129</v>
      </c>
      <c r="D8" s="18">
        <v>0.22</v>
      </c>
      <c r="E8" s="19">
        <v>5</v>
      </c>
      <c r="F8" s="18">
        <f t="shared" ref="F8:F16" si="1">D8*E8</f>
        <v>1.1000000000000001</v>
      </c>
      <c r="G8" s="20">
        <v>41923</v>
      </c>
      <c r="H8" s="20">
        <f t="shared" si="0"/>
        <v>41920</v>
      </c>
      <c r="I8" s="21" t="s">
        <v>127</v>
      </c>
    </row>
    <row r="9" spans="2:13" x14ac:dyDescent="0.25">
      <c r="C9" s="17" t="s">
        <v>129</v>
      </c>
      <c r="D9" s="18">
        <v>0.33</v>
      </c>
      <c r="E9" s="19">
        <v>20</v>
      </c>
      <c r="F9" s="18">
        <f t="shared" si="1"/>
        <v>6.6000000000000005</v>
      </c>
      <c r="G9" s="20">
        <v>41920</v>
      </c>
      <c r="H9" s="20">
        <f t="shared" si="0"/>
        <v>41917</v>
      </c>
      <c r="I9" s="21" t="s">
        <v>130</v>
      </c>
    </row>
    <row r="10" spans="2:13" x14ac:dyDescent="0.25">
      <c r="C10" s="17" t="s">
        <v>131</v>
      </c>
      <c r="D10" s="18">
        <v>0.01</v>
      </c>
      <c r="E10" s="19">
        <v>100</v>
      </c>
      <c r="F10" s="18">
        <f t="shared" si="1"/>
        <v>1</v>
      </c>
      <c r="G10" s="20">
        <v>41992</v>
      </c>
      <c r="H10" s="20">
        <f t="shared" si="0"/>
        <v>41989</v>
      </c>
      <c r="I10" s="21" t="s">
        <v>127</v>
      </c>
    </row>
    <row r="11" spans="2:13" x14ac:dyDescent="0.25">
      <c r="C11" s="17" t="s">
        <v>137</v>
      </c>
      <c r="D11" s="18">
        <v>1.01</v>
      </c>
      <c r="E11" s="19">
        <v>1</v>
      </c>
      <c r="F11" s="18">
        <f t="shared" si="1"/>
        <v>1.01</v>
      </c>
      <c r="G11" s="20">
        <v>41976</v>
      </c>
      <c r="H11" s="20">
        <f t="shared" si="0"/>
        <v>41973</v>
      </c>
      <c r="I11" s="21" t="s">
        <v>128</v>
      </c>
    </row>
    <row r="12" spans="2:13" x14ac:dyDescent="0.25">
      <c r="C12" s="17" t="s">
        <v>137</v>
      </c>
      <c r="D12" s="18">
        <v>1.1000000000000001</v>
      </c>
      <c r="E12" s="19">
        <v>3</v>
      </c>
      <c r="F12" s="18">
        <f t="shared" si="1"/>
        <v>3.3000000000000003</v>
      </c>
      <c r="G12" s="20">
        <v>41996</v>
      </c>
      <c r="H12" s="20">
        <f t="shared" si="0"/>
        <v>41993</v>
      </c>
      <c r="I12" s="21" t="s">
        <v>127</v>
      </c>
    </row>
    <row r="13" spans="2:13" x14ac:dyDescent="0.25">
      <c r="C13" s="17" t="s">
        <v>136</v>
      </c>
      <c r="D13" s="18">
        <v>0.45</v>
      </c>
      <c r="E13" s="19">
        <v>20</v>
      </c>
      <c r="F13" s="18">
        <f t="shared" si="1"/>
        <v>9</v>
      </c>
      <c r="G13" s="20">
        <v>41930</v>
      </c>
      <c r="H13" s="20">
        <f t="shared" si="0"/>
        <v>41927</v>
      </c>
      <c r="I13" s="21" t="s">
        <v>132</v>
      </c>
    </row>
    <row r="14" spans="2:13" x14ac:dyDescent="0.25">
      <c r="C14" s="17" t="s">
        <v>133</v>
      </c>
      <c r="D14" s="18">
        <v>0.2</v>
      </c>
      <c r="E14" s="19">
        <v>100</v>
      </c>
      <c r="F14" s="18">
        <f t="shared" si="1"/>
        <v>20</v>
      </c>
      <c r="G14" s="20">
        <v>41966</v>
      </c>
      <c r="H14" s="20">
        <f t="shared" si="0"/>
        <v>41963</v>
      </c>
      <c r="I14" s="21" t="s">
        <v>132</v>
      </c>
    </row>
    <row r="15" spans="2:13" x14ac:dyDescent="0.25">
      <c r="C15" s="17" t="s">
        <v>133</v>
      </c>
      <c r="D15" s="18">
        <v>0.11</v>
      </c>
      <c r="E15" s="19">
        <v>100</v>
      </c>
      <c r="F15" s="18">
        <f t="shared" si="1"/>
        <v>11</v>
      </c>
      <c r="G15" s="20">
        <v>41915</v>
      </c>
      <c r="H15" s="20">
        <f t="shared" si="0"/>
        <v>41912</v>
      </c>
      <c r="I15" s="21" t="s">
        <v>128</v>
      </c>
    </row>
    <row r="16" spans="2:13" x14ac:dyDescent="0.25">
      <c r="C16" s="17" t="s">
        <v>134</v>
      </c>
      <c r="D16" s="18">
        <v>0.01</v>
      </c>
      <c r="E16" s="19">
        <v>500</v>
      </c>
      <c r="F16" s="18">
        <f t="shared" si="1"/>
        <v>5</v>
      </c>
      <c r="G16" s="20">
        <v>41918</v>
      </c>
      <c r="H16" s="20">
        <f t="shared" si="0"/>
        <v>41915</v>
      </c>
      <c r="I16" s="21" t="s">
        <v>130</v>
      </c>
    </row>
    <row r="20" spans="2:4" x14ac:dyDescent="0.25">
      <c r="B20" t="s">
        <v>139</v>
      </c>
    </row>
    <row r="22" spans="2:4" x14ac:dyDescent="0.25">
      <c r="C22" s="16" t="s">
        <v>140</v>
      </c>
      <c r="D22" s="23" t="s">
        <v>142</v>
      </c>
    </row>
    <row r="23" spans="2:4" x14ac:dyDescent="0.25">
      <c r="C23" s="16"/>
    </row>
    <row r="24" spans="2:4" x14ac:dyDescent="0.25">
      <c r="C24" s="16" t="s">
        <v>141</v>
      </c>
      <c r="D24" s="12" t="s">
        <v>143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zoomScale="150" zoomScaleNormal="150" workbookViewId="0">
      <selection activeCell="B2" sqref="B2"/>
    </sheetView>
  </sheetViews>
  <sheetFormatPr defaultRowHeight="13.2" x14ac:dyDescent="0.25"/>
  <cols>
    <col min="2" max="2" width="13.5546875" customWidth="1"/>
    <col min="3" max="3" width="12.33203125" style="1" bestFit="1" customWidth="1"/>
    <col min="4" max="4" width="5.5546875" bestFit="1" customWidth="1"/>
    <col min="5" max="5" width="6" bestFit="1" customWidth="1"/>
    <col min="6" max="6" width="6.5546875" bestFit="1" customWidth="1"/>
    <col min="7" max="7" width="11.33203125" bestFit="1" customWidth="1"/>
    <col min="8" max="8" width="15.109375" bestFit="1" customWidth="1"/>
    <col min="9" max="9" width="12.33203125" bestFit="1" customWidth="1"/>
    <col min="10" max="10" width="22.33203125" bestFit="1" customWidth="1"/>
  </cols>
  <sheetData>
    <row r="2" spans="2:10" x14ac:dyDescent="0.25">
      <c r="B2" t="s">
        <v>145</v>
      </c>
    </row>
    <row r="3" spans="2:10" x14ac:dyDescent="0.25">
      <c r="B3" t="s">
        <v>146</v>
      </c>
    </row>
    <row r="5" spans="2:10" x14ac:dyDescent="0.25">
      <c r="B5" t="s">
        <v>147</v>
      </c>
    </row>
    <row r="6" spans="2:10" x14ac:dyDescent="0.25">
      <c r="B6" t="s">
        <v>170</v>
      </c>
    </row>
    <row r="8" spans="2:10" x14ac:dyDescent="0.25">
      <c r="C8" s="22" t="s">
        <v>122</v>
      </c>
      <c r="D8" s="22" t="s">
        <v>123</v>
      </c>
      <c r="E8" s="22" t="s">
        <v>124</v>
      </c>
      <c r="F8" s="22" t="s">
        <v>138</v>
      </c>
      <c r="G8" s="22" t="s">
        <v>125</v>
      </c>
      <c r="H8" s="22" t="s">
        <v>135</v>
      </c>
      <c r="I8" s="22" t="s">
        <v>12</v>
      </c>
      <c r="J8" s="22" t="s">
        <v>148</v>
      </c>
    </row>
    <row r="9" spans="2:10" x14ac:dyDescent="0.25">
      <c r="C9" s="17" t="s">
        <v>126</v>
      </c>
      <c r="D9" s="18">
        <v>0.25</v>
      </c>
      <c r="E9" s="19">
        <v>10</v>
      </c>
      <c r="F9" s="18">
        <f>D9*E9</f>
        <v>2.5</v>
      </c>
      <c r="G9" s="20">
        <v>41952</v>
      </c>
      <c r="H9" s="20">
        <f>G9-3</f>
        <v>41949</v>
      </c>
      <c r="I9" s="21" t="s">
        <v>127</v>
      </c>
      <c r="J9" s="21" t="str">
        <f>C9&amp;I9</f>
        <v>AppleWarehouse A</v>
      </c>
    </row>
    <row r="10" spans="2:10" x14ac:dyDescent="0.25">
      <c r="C10" s="17" t="s">
        <v>126</v>
      </c>
      <c r="D10" s="18">
        <v>0.22</v>
      </c>
      <c r="E10" s="19">
        <v>5</v>
      </c>
      <c r="F10" s="18">
        <f>D10*E10</f>
        <v>1.1000000000000001</v>
      </c>
      <c r="G10" s="20">
        <v>41918</v>
      </c>
      <c r="H10" s="20">
        <f t="shared" ref="H10:H19" si="0">G10-3</f>
        <v>41915</v>
      </c>
      <c r="I10" s="21" t="s">
        <v>128</v>
      </c>
      <c r="J10" s="21" t="str">
        <f t="shared" ref="J10:J19" si="1">C10&amp;I10</f>
        <v>AppleWarehouse B</v>
      </c>
    </row>
    <row r="11" spans="2:10" x14ac:dyDescent="0.25">
      <c r="C11" s="17" t="s">
        <v>129</v>
      </c>
      <c r="D11" s="18">
        <v>0.22</v>
      </c>
      <c r="E11" s="19">
        <v>5</v>
      </c>
      <c r="F11" s="18">
        <f t="shared" ref="F11:F19" si="2">D11*E11</f>
        <v>1.1000000000000001</v>
      </c>
      <c r="G11" s="20">
        <v>41923</v>
      </c>
      <c r="H11" s="20">
        <f t="shared" si="0"/>
        <v>41920</v>
      </c>
      <c r="I11" s="21" t="s">
        <v>127</v>
      </c>
      <c r="J11" s="21" t="str">
        <f t="shared" si="1"/>
        <v>BananaWarehouse A</v>
      </c>
    </row>
    <row r="12" spans="2:10" x14ac:dyDescent="0.25">
      <c r="C12" s="17" t="s">
        <v>129</v>
      </c>
      <c r="D12" s="18">
        <v>0.33</v>
      </c>
      <c r="E12" s="19">
        <v>20</v>
      </c>
      <c r="F12" s="18">
        <f t="shared" si="2"/>
        <v>6.6000000000000005</v>
      </c>
      <c r="G12" s="20">
        <v>41920</v>
      </c>
      <c r="H12" s="20">
        <f t="shared" si="0"/>
        <v>41917</v>
      </c>
      <c r="I12" s="21" t="s">
        <v>130</v>
      </c>
      <c r="J12" s="21" t="str">
        <f t="shared" si="1"/>
        <v>BananaWarehouse D</v>
      </c>
    </row>
    <row r="13" spans="2:10" x14ac:dyDescent="0.25">
      <c r="C13" s="17" t="s">
        <v>131</v>
      </c>
      <c r="D13" s="18">
        <v>0.01</v>
      </c>
      <c r="E13" s="19">
        <v>100</v>
      </c>
      <c r="F13" s="18">
        <f t="shared" si="2"/>
        <v>1</v>
      </c>
      <c r="G13" s="20">
        <v>41992</v>
      </c>
      <c r="H13" s="20">
        <f t="shared" si="0"/>
        <v>41989</v>
      </c>
      <c r="I13" s="21" t="s">
        <v>127</v>
      </c>
      <c r="J13" s="21" t="str">
        <f t="shared" si="1"/>
        <v>CherryWarehouse A</v>
      </c>
    </row>
    <row r="14" spans="2:10" x14ac:dyDescent="0.25">
      <c r="C14" s="17" t="s">
        <v>137</v>
      </c>
      <c r="D14" s="18">
        <v>1.01</v>
      </c>
      <c r="E14" s="19">
        <v>1</v>
      </c>
      <c r="F14" s="18">
        <f t="shared" si="2"/>
        <v>1.01</v>
      </c>
      <c r="G14" s="20">
        <v>41976</v>
      </c>
      <c r="H14" s="20">
        <f t="shared" si="0"/>
        <v>41973</v>
      </c>
      <c r="I14" s="21" t="s">
        <v>128</v>
      </c>
      <c r="J14" s="21" t="str">
        <f t="shared" si="1"/>
        <v>DateWarehouse B</v>
      </c>
    </row>
    <row r="15" spans="2:10" x14ac:dyDescent="0.25">
      <c r="C15" s="17" t="s">
        <v>137</v>
      </c>
      <c r="D15" s="18">
        <v>1.1000000000000001</v>
      </c>
      <c r="E15" s="19">
        <v>3</v>
      </c>
      <c r="F15" s="18">
        <f t="shared" si="2"/>
        <v>3.3000000000000003</v>
      </c>
      <c r="G15" s="20">
        <v>41996</v>
      </c>
      <c r="H15" s="20">
        <f t="shared" si="0"/>
        <v>41993</v>
      </c>
      <c r="I15" s="21" t="s">
        <v>127</v>
      </c>
      <c r="J15" s="21" t="str">
        <f t="shared" si="1"/>
        <v>DateWarehouse A</v>
      </c>
    </row>
    <row r="16" spans="2:10" x14ac:dyDescent="0.25">
      <c r="C16" s="17" t="s">
        <v>136</v>
      </c>
      <c r="D16" s="18">
        <v>0.45</v>
      </c>
      <c r="E16" s="19">
        <v>20</v>
      </c>
      <c r="F16" s="18">
        <f t="shared" si="2"/>
        <v>9</v>
      </c>
      <c r="G16" s="20">
        <v>41930</v>
      </c>
      <c r="H16" s="20">
        <f t="shared" si="0"/>
        <v>41927</v>
      </c>
      <c r="I16" s="21" t="s">
        <v>132</v>
      </c>
      <c r="J16" s="21" t="str">
        <f t="shared" si="1"/>
        <v>ElderberryWarehouse C</v>
      </c>
    </row>
    <row r="17" spans="2:10" x14ac:dyDescent="0.25">
      <c r="C17" s="17" t="s">
        <v>133</v>
      </c>
      <c r="D17" s="18">
        <v>0.2</v>
      </c>
      <c r="E17" s="19">
        <v>100</v>
      </c>
      <c r="F17" s="18">
        <f t="shared" si="2"/>
        <v>20</v>
      </c>
      <c r="G17" s="20">
        <v>41966</v>
      </c>
      <c r="H17" s="20">
        <f t="shared" si="0"/>
        <v>41963</v>
      </c>
      <c r="I17" s="21" t="s">
        <v>132</v>
      </c>
      <c r="J17" s="21" t="str">
        <f t="shared" si="1"/>
        <v>FigWarehouse C</v>
      </c>
    </row>
    <row r="18" spans="2:10" x14ac:dyDescent="0.25">
      <c r="C18" s="17" t="s">
        <v>133</v>
      </c>
      <c r="D18" s="18">
        <v>0.11</v>
      </c>
      <c r="E18" s="19">
        <v>100</v>
      </c>
      <c r="F18" s="18">
        <f t="shared" si="2"/>
        <v>11</v>
      </c>
      <c r="G18" s="20">
        <v>41915</v>
      </c>
      <c r="H18" s="20">
        <f t="shared" si="0"/>
        <v>41912</v>
      </c>
      <c r="I18" s="21" t="s">
        <v>128</v>
      </c>
      <c r="J18" s="21" t="str">
        <f t="shared" si="1"/>
        <v>FigWarehouse B</v>
      </c>
    </row>
    <row r="19" spans="2:10" x14ac:dyDescent="0.25">
      <c r="C19" s="17" t="s">
        <v>134</v>
      </c>
      <c r="D19" s="18">
        <v>0.01</v>
      </c>
      <c r="E19" s="19">
        <v>500</v>
      </c>
      <c r="F19" s="18">
        <f t="shared" si="2"/>
        <v>5</v>
      </c>
      <c r="G19" s="20">
        <v>41918</v>
      </c>
      <c r="H19" s="20">
        <f t="shared" si="0"/>
        <v>41915</v>
      </c>
      <c r="I19" s="21" t="s">
        <v>130</v>
      </c>
      <c r="J19" s="21" t="str">
        <f t="shared" si="1"/>
        <v>GooseberryWarehouse D</v>
      </c>
    </row>
    <row r="21" spans="2:10" x14ac:dyDescent="0.25">
      <c r="B21" t="s">
        <v>171</v>
      </c>
    </row>
    <row r="23" spans="2:10" x14ac:dyDescent="0.25">
      <c r="B23" t="s">
        <v>149</v>
      </c>
      <c r="C23" s="1" t="s">
        <v>129</v>
      </c>
    </row>
    <row r="24" spans="2:10" x14ac:dyDescent="0.25">
      <c r="B24" t="s">
        <v>150</v>
      </c>
      <c r="C24" s="1" t="s">
        <v>130</v>
      </c>
    </row>
    <row r="26" spans="2:10" x14ac:dyDescent="0.25">
      <c r="B26" t="s">
        <v>151</v>
      </c>
      <c r="C26" s="1" t="str">
        <f>C23&amp;C24</f>
        <v>BananaWarehouse D</v>
      </c>
    </row>
    <row r="28" spans="2:10" x14ac:dyDescent="0.25">
      <c r="B28" t="s">
        <v>152</v>
      </c>
      <c r="C28" s="1">
        <f>MATCH(C26,J9:J19,0)</f>
        <v>4</v>
      </c>
      <c r="E28" t="s">
        <v>155</v>
      </c>
    </row>
    <row r="29" spans="2:10" x14ac:dyDescent="0.25">
      <c r="B29" t="s">
        <v>153</v>
      </c>
      <c r="C29" s="1">
        <f>INDEX(E9:E19,C28)</f>
        <v>20</v>
      </c>
      <c r="E29" t="s">
        <v>156</v>
      </c>
    </row>
    <row r="31" spans="2:10" x14ac:dyDescent="0.25">
      <c r="B31" s="2" t="s">
        <v>154</v>
      </c>
      <c r="C31" s="3">
        <f>INDEX(E9:E19,MATCH(C23&amp;C24,J9:J19,0))</f>
        <v>20</v>
      </c>
      <c r="E31" s="2" t="str">
        <f>"The result shows how many "&amp;C23&amp;" fruit are in "&amp;C24&amp;"."</f>
        <v>The result shows how many Banana fruit are in Warehouse D.</v>
      </c>
    </row>
    <row r="34" spans="2:3" x14ac:dyDescent="0.25">
      <c r="B34" s="6" t="s">
        <v>172</v>
      </c>
    </row>
    <row r="35" spans="2:3" x14ac:dyDescent="0.25">
      <c r="C35" s="24" t="s">
        <v>173</v>
      </c>
    </row>
    <row r="36" spans="2:3" x14ac:dyDescent="0.25">
      <c r="C36" s="24" t="s">
        <v>174</v>
      </c>
    </row>
    <row r="37" spans="2:3" x14ac:dyDescent="0.25">
      <c r="C37" s="24" t="s">
        <v>175</v>
      </c>
    </row>
    <row r="38" spans="2:3" x14ac:dyDescent="0.25">
      <c r="C38" s="24" t="s">
        <v>176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'Dropdowns data'!$A$1:$A$7</xm:f>
          </x14:formula1>
          <xm:sqref>C23</xm:sqref>
        </x14:dataValidation>
        <x14:dataValidation type="list" allowBlank="1" showInputMessage="1" showErrorMessage="1">
          <x14:formula1>
            <xm:f>'Dropdowns data'!$B$1:$B$4</xm:f>
          </x14:formula1>
          <xm:sqref>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Introduction</vt:lpstr>
      <vt:lpstr>1 - Entering data</vt:lpstr>
      <vt:lpstr>2 - Fill handle</vt:lpstr>
      <vt:lpstr>3 - Paste special</vt:lpstr>
      <vt:lpstr>4 - Dates</vt:lpstr>
      <vt:lpstr>5 - Text</vt:lpstr>
      <vt:lpstr>6 - Text to columns</vt:lpstr>
      <vt:lpstr>7 - Tables</vt:lpstr>
      <vt:lpstr>8 - INDEX MATCH</vt:lpstr>
      <vt:lpstr>9 - PivotTables 1</vt:lpstr>
      <vt:lpstr>10 - PivotTables 2</vt:lpstr>
      <vt:lpstr>FoodSales data</vt:lpstr>
      <vt:lpstr>Dropdowns data</vt:lpstr>
    </vt:vector>
  </TitlesOfParts>
  <Company>BDO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Kate Bond</cp:lastModifiedBy>
  <dcterms:created xsi:type="dcterms:W3CDTF">2014-06-26T08:47:47Z</dcterms:created>
  <dcterms:modified xsi:type="dcterms:W3CDTF">2014-07-08T11:07:51Z</dcterms:modified>
</cp:coreProperties>
</file>