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Ex1.xml" ContentType="application/vnd.ms-office.chartex+xml"/>
  <Override PartName="/xl/charts/style7.xml" ContentType="application/vnd.ms-office.chartstyle+xml"/>
  <Override PartName="/xl/charts/colors7.xml" ContentType="application/vnd.ms-office.chartcolorstyle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/>
  <mc:AlternateContent xmlns:mc="http://schemas.openxmlformats.org/markup-compatibility/2006">
    <mc:Choice Requires="x15">
      <x15ac:absPath xmlns:x15ac="http://schemas.microsoft.com/office/spreadsheetml/2010/11/ac" url="\\icaew.co.uk\cah3\CAH_USERS\td2tg\My Documents\SharePoint\webinar\"/>
    </mc:Choice>
  </mc:AlternateContent>
  <xr:revisionPtr revIDLastSave="0" documentId="8_{7859C7BA-B3EB-445C-A3DF-6A57028DB2D2}" xr6:coauthVersionLast="45" xr6:coauthVersionMax="45" xr10:uidLastSave="{00000000-0000-0000-0000-000000000000}"/>
  <bookViews>
    <workbookView xWindow="-120" yWindow="-120" windowWidth="25440" windowHeight="12180" xr2:uid="{90DB7C09-8169-4678-A3DE-579D130039CB}"/>
  </bookViews>
  <sheets>
    <sheet name="Sparklines" sheetId="13" r:id="rId1"/>
    <sheet name="Quick Charts" sheetId="5" r:id="rId2"/>
    <sheet name="Stacking order" sheetId="8" r:id="rId3"/>
    <sheet name="Tornado" sheetId="9" r:id="rId4"/>
    <sheet name="Double axis" sheetId="11" r:id="rId5"/>
    <sheet name="Ideas" sheetId="4" r:id="rId6"/>
    <sheet name="Trend" sheetId="10" r:id="rId7"/>
    <sheet name="NA" sheetId="12" r:id="rId8"/>
    <sheet name="Waterfall" sheetId="6" r:id="rId9"/>
  </sheets>
  <definedNames>
    <definedName name="_xlchart.v1.0" hidden="1">Waterfall!$B$5</definedName>
    <definedName name="_xlchart.v1.1" hidden="1">Waterfall!$C$4:$K$4</definedName>
    <definedName name="_xlchart.v1.2" hidden="1">Waterfall!$C$5:$K$5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12" l="1"/>
  <c r="L9" i="12"/>
  <c r="M9" i="12"/>
  <c r="N9" i="12"/>
  <c r="E6" i="9"/>
  <c r="E8" i="9"/>
  <c r="E9" i="9"/>
  <c r="E10" i="9"/>
  <c r="E11" i="9"/>
  <c r="E12" i="9"/>
  <c r="E13" i="9"/>
  <c r="E14" i="9"/>
  <c r="E15" i="9"/>
  <c r="E16" i="9"/>
  <c r="E17" i="9"/>
  <c r="E7" i="9"/>
  <c r="D9" i="12"/>
  <c r="E9" i="12"/>
  <c r="F9" i="12"/>
  <c r="G9" i="12"/>
  <c r="H9" i="12"/>
  <c r="I9" i="12"/>
  <c r="J9" i="12"/>
  <c r="C9" i="12"/>
  <c r="Q8" i="10"/>
  <c r="Q7" i="10"/>
  <c r="Q5" i="10"/>
  <c r="N5" i="10"/>
  <c r="M5" i="10"/>
  <c r="L5" i="10"/>
  <c r="K5" i="10"/>
  <c r="Q3" i="10"/>
  <c r="D4" i="8"/>
  <c r="E4" i="8" s="1"/>
  <c r="F4" i="8" s="1"/>
  <c r="G4" i="8" s="1"/>
  <c r="D4" i="5" l="1"/>
  <c r="E4" i="5" s="1"/>
  <c r="F4" i="5" s="1"/>
  <c r="G4" i="5" s="1"/>
</calcChain>
</file>

<file path=xl/sharedStrings.xml><?xml version="1.0" encoding="utf-8"?>
<sst xmlns="http://schemas.openxmlformats.org/spreadsheetml/2006/main" count="158" uniqueCount="88">
  <si>
    <t>Components</t>
  </si>
  <si>
    <t>Chains</t>
  </si>
  <si>
    <t>Clothing</t>
  </si>
  <si>
    <t>Socks</t>
  </si>
  <si>
    <t>Bib-Shorts</t>
  </si>
  <si>
    <t>Shorts</t>
  </si>
  <si>
    <t>Tights</t>
  </si>
  <si>
    <t>Handlebars</t>
  </si>
  <si>
    <t>Brakes</t>
  </si>
  <si>
    <t>Bikes</t>
  </si>
  <si>
    <t>Mountain Bikes</t>
  </si>
  <si>
    <t>Drains</t>
  </si>
  <si>
    <t>Helmets</t>
  </si>
  <si>
    <t>Accessories</t>
  </si>
  <si>
    <t>Lights</t>
  </si>
  <si>
    <t>Locks</t>
  </si>
  <si>
    <t>Bottom Brackets</t>
  </si>
  <si>
    <t>Jerseys</t>
  </si>
  <si>
    <t>Road Bikes</t>
  </si>
  <si>
    <t>Tires and Tubes</t>
  </si>
  <si>
    <t>Cargo Bike</t>
  </si>
  <si>
    <t>Bike Racks</t>
  </si>
  <si>
    <t>Caps</t>
  </si>
  <si>
    <t>Pumps</t>
  </si>
  <si>
    <t>Ideas</t>
  </si>
  <si>
    <t>Date</t>
  </si>
  <si>
    <t>Category</t>
  </si>
  <si>
    <t>Item</t>
  </si>
  <si>
    <t>Sales</t>
  </si>
  <si>
    <t>Budget</t>
  </si>
  <si>
    <t>Actual</t>
  </si>
  <si>
    <t>Waterfall</t>
  </si>
  <si>
    <t>Customers</t>
  </si>
  <si>
    <t>Drinks per Person</t>
  </si>
  <si>
    <t>Drink Margin</t>
  </si>
  <si>
    <t>Drink Price</t>
  </si>
  <si>
    <t>Food per Person</t>
  </si>
  <si>
    <t>Food Margin</t>
  </si>
  <si>
    <t>Food Price</t>
  </si>
  <si>
    <t>Variances</t>
  </si>
  <si>
    <t>Stacking Order</t>
  </si>
  <si>
    <t>Lemonade</t>
  </si>
  <si>
    <t>Water</t>
  </si>
  <si>
    <t>Cola</t>
  </si>
  <si>
    <t>Orange Juice</t>
  </si>
  <si>
    <t>People in the town of ages</t>
  </si>
  <si>
    <t>100+</t>
  </si>
  <si>
    <t>90 -100</t>
  </si>
  <si>
    <t>70 - 80</t>
  </si>
  <si>
    <t>80 - 90</t>
  </si>
  <si>
    <t>60 - 70</t>
  </si>
  <si>
    <t>50 - 60</t>
  </si>
  <si>
    <t>40 - 50</t>
  </si>
  <si>
    <t>30 - 40</t>
  </si>
  <si>
    <t>20 - 30</t>
  </si>
  <si>
    <t>10 - 20</t>
  </si>
  <si>
    <t>0 - 10</t>
  </si>
  <si>
    <t>Men</t>
  </si>
  <si>
    <t>Women</t>
  </si>
  <si>
    <t>Tornado/Funnel</t>
  </si>
  <si>
    <t>Product sales</t>
  </si>
  <si>
    <t>=Forecast</t>
  </si>
  <si>
    <t>=FORECAST(K3,C4:J4,C3:J3)</t>
  </si>
  <si>
    <t>Forecast</t>
  </si>
  <si>
    <t>=Trend</t>
  </si>
  <si>
    <t>=TREND(C4:J4,C3:J3,K3)</t>
  </si>
  <si>
    <t>=Slope</t>
  </si>
  <si>
    <t>=SLOPE(C4:J4,C3:J3)</t>
  </si>
  <si>
    <t>=Intercept</t>
  </si>
  <si>
    <t>=INTERCEPT(C4:J4,C3:J3)</t>
  </si>
  <si>
    <t>Month 9 = (9* 11.08333) -3 = 96.75</t>
  </si>
  <si>
    <t>Double axis</t>
  </si>
  <si>
    <t>Market</t>
  </si>
  <si>
    <t>NA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</si>
  <si>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</si>
  <si>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</si>
  <si>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</si>
  <si>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</si>
  <si>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</si>
  <si>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</si>
  <si>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</si>
  <si>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</si>
  <si>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</si>
  <si>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</si>
  <si>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</si>
  <si>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</si>
  <si>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Sparklines</t>
  </si>
  <si>
    <t>Fast chart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</si>
</sst>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£&quot;* #,##0_);_(&quot;£&quot;* \(#,##0\);_(&quot;£&quot;* &quot;-&quot;??_);_(@_)"/>
    <numFmt numFmtId="165" formatCode="_-* #,##0_-;\-* #,##0_-;_-* &quot;-&quot;??_-;_-@_-"/>
  </numFmts>
  <fonts count="9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color theme="0"/>
      <name val="Calibri"/>
      <family val="2"/>
    </font>
    <font>
      <sz val="12"/>
      <color theme="1"/>
      <name val="Calibri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3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4" fillId="0" borderId="0" xfId="0" applyFont="1"/>
    <xf numFmtId="0" fontId="0" fillId="2" borderId="1" xfId="0" applyFill="1" applyBorder="1"/>
    <xf numFmtId="0" fontId="0" fillId="2" borderId="2" xfId="0" applyFill="1" applyBorder="1"/>
    <xf numFmtId="164" fontId="0" fillId="2" borderId="3" xfId="0" applyNumberFormat="1" applyFill="1" applyBorder="1"/>
    <xf numFmtId="0" fontId="0" fillId="0" borderId="1" xfId="0" applyBorder="1"/>
    <xf numFmtId="0" fontId="0" fillId="0" borderId="2" xfId="0" applyBorder="1"/>
    <xf numFmtId="164" fontId="0" fillId="0" borderId="3" xfId="0" applyNumberFormat="1" applyBorder="1"/>
    <xf numFmtId="0" fontId="5" fillId="0" borderId="0" xfId="0" applyFont="1" applyAlignment="1">
      <alignment horizontal="center"/>
    </xf>
    <xf numFmtId="165" fontId="0" fillId="0" borderId="0" xfId="1" applyNumberFormat="1" applyFont="1"/>
    <xf numFmtId="0" fontId="3" fillId="0" borderId="0" xfId="0" applyFont="1" applyAlignment="1">
      <alignment horizontal="center" wrapText="1"/>
    </xf>
    <xf numFmtId="0" fontId="3" fillId="0" borderId="0" xfId="0" applyFont="1"/>
    <xf numFmtId="17" fontId="0" fillId="0" borderId="0" xfId="0" quotePrefix="1" applyNumberFormat="1"/>
    <xf numFmtId="0" fontId="0" fillId="0" borderId="0" xfId="0" quotePrefix="1"/>
    <xf numFmtId="9" fontId="0" fillId="0" borderId="0" xfId="0" applyNumberFormat="1"/>
    <xf numFmtId="1" fontId="0" fillId="0" borderId="0" xfId="0" applyNumberFormat="1"/>
    <xf numFmtId="0" fontId="5" fillId="0" borderId="0" xfId="0" applyFont="1"/>
    <xf numFmtId="0" fontId="6" fillId="3" borderId="0" xfId="0" applyFont="1" applyFill="1"/>
    <xf numFmtId="0" fontId="5" fillId="0" borderId="0" xfId="0" quotePrefix="1" applyFont="1"/>
    <xf numFmtId="165" fontId="0" fillId="0" borderId="0" xfId="1" quotePrefix="1" applyNumberFormat="1" applyFont="1"/>
    <xf numFmtId="0" fontId="7" fillId="0" borderId="0" xfId="0" applyFont="1"/>
    <xf numFmtId="0" fontId="1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'Quick Charts'!$A$1</c:f>
          <c:strCache>
            <c:ptCount val="1"/>
            <c:pt idx="0">
              <c:v>Fast chart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'Quick Charts'!$B$6</c:f>
              <c:strCache>
                <c:ptCount val="1"/>
                <c:pt idx="0">
                  <c:v>Budget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'Quick Charts'!$C$4:$G$4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'Quick Charts'!$C$6:$G$6</c:f>
              <c:numCache>
                <c:formatCode>_-* #,##0_-;\-* #,##0_-;_-* "-"??_-;_-@_-</c:formatCode>
                <c:ptCount val="5"/>
                <c:pt idx="0">
                  <c:v>980</c:v>
                </c:pt>
                <c:pt idx="1">
                  <c:v>1254.4000000000001</c:v>
                </c:pt>
                <c:pt idx="2">
                  <c:v>991.87200000000018</c:v>
                </c:pt>
                <c:pt idx="3">
                  <c:v>1562.92416</c:v>
                </c:pt>
                <c:pt idx="4">
                  <c:v>1614.5801280000003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8B-4701-8A42-F2D5C0086DD7}"/>
            </c:ext>
          </c:extLst>
        </c:ser>
        <c:ser>
          <c:idx val="0"/>
          <c:order val="1"/>
          <c:tx>
            <c:strRef>
              <c:f>'Quick Charts'!$B$5</c:f>
              <c:strCache>
                <c:ptCount val="1"/>
                <c:pt idx="0">
                  <c:v>Actual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'Quick Charts'!$C$4:$G$4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'Quick Charts'!$C$5:$G$5</c:f>
              <c:numCache>
                <c:formatCode>_-* #,##0_-;\-* #,##0_-;_-* "-"??_-;_-@_-</c:formatCode>
                <c:ptCount val="5"/>
                <c:pt idx="0">
                  <c:v>1000</c:v>
                </c:pt>
                <c:pt idx="1">
                  <c:v>1120</c:v>
                </c:pt>
                <c:pt idx="2">
                  <c:v>1209.6000000000001</c:v>
                </c:pt>
                <c:pt idx="3">
                  <c:v>1324.5120000000002</c:v>
                </c:pt>
                <c:pt idx="4">
                  <c:v>1523.1888000000001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8B-4701-8A42-F2D5C0086D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10237087"/>
        <c:axId val="1310222943"/>
      </c:lineChart>
      <c:catAx>
        <c:axId val="13102370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0222943"/>
        <c:crosses val="autoZero"/>
        <c:auto val="1"/>
        <c:lblAlgn val="ctr"/>
        <c:lblOffset val="100"/>
        <c:noMultiLvlLbl val="0"/>
      </c:catAx>
      <c:valAx>
        <c:axId val="13102229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02370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'Stacking order'!$B$5</c:f>
              <c:strCache>
                <c:ptCount val="1"/>
                <c:pt idx="0">
                  <c:v>Lemonade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'Stacking order'!$C$4:$G$4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'Stacking order'!$C$5:$G$5</c:f>
              <c:numCache>
                <c:formatCode>_-* #,##0_-;\-* #,##0_-;_-* "-"??_-;_-@_-</c:formatCode>
                <c:ptCount val="5"/>
                <c:pt idx="0">
                  <c:v>150</c:v>
                </c:pt>
                <c:pt idx="1">
                  <c:v>254</c:v>
                </c:pt>
                <c:pt idx="2">
                  <c:v>356</c:v>
                </c:pt>
                <c:pt idx="3">
                  <c:v>364</c:v>
                </c:pt>
                <c:pt idx="4">
                  <c:v>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BD-4A8E-8164-F2FCB1D1504B}"/>
            </c:ext>
          </c:extLst>
        </c:ser>
        <c:ser>
          <c:idx val="1"/>
          <c:order val="1"/>
          <c:tx>
            <c:strRef>
              <c:f>'Stacking order'!$B$6</c:f>
              <c:strCache>
                <c:ptCount val="1"/>
                <c:pt idx="0">
                  <c:v>Water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'Stacking order'!$C$4:$G$4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'Stacking order'!$C$6:$G$6</c:f>
              <c:numCache>
                <c:formatCode>_-* #,##0_-;\-* #,##0_-;_-* "-"??_-;_-@_-</c:formatCode>
                <c:ptCount val="5"/>
                <c:pt idx="0">
                  <c:v>166</c:v>
                </c:pt>
                <c:pt idx="1">
                  <c:v>197</c:v>
                </c:pt>
                <c:pt idx="2">
                  <c:v>328</c:v>
                </c:pt>
                <c:pt idx="3">
                  <c:v>691</c:v>
                </c:pt>
                <c:pt idx="4">
                  <c:v>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BD-4A8E-8164-F2FCB1D1504B}"/>
            </c:ext>
          </c:extLst>
        </c:ser>
        <c:ser>
          <c:idx val="2"/>
          <c:order val="2"/>
          <c:tx>
            <c:strRef>
              <c:f>'Stacking order'!$B$7</c:f>
              <c:strCache>
                <c:ptCount val="1"/>
                <c:pt idx="0">
                  <c:v>Cola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'Stacking order'!$C$4:$G$4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'Stacking order'!$C$7:$G$7</c:f>
              <c:numCache>
                <c:formatCode>_-* #,##0_-;\-* #,##0_-;_-* "-"??_-;_-@_-</c:formatCode>
                <c:ptCount val="5"/>
                <c:pt idx="0">
                  <c:v>289</c:v>
                </c:pt>
                <c:pt idx="1">
                  <c:v>421</c:v>
                </c:pt>
                <c:pt idx="2">
                  <c:v>574</c:v>
                </c:pt>
                <c:pt idx="3">
                  <c:v>487</c:v>
                </c:pt>
                <c:pt idx="4">
                  <c:v>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BD-4A8E-8164-F2FCB1D1504B}"/>
            </c:ext>
          </c:extLst>
        </c:ser>
        <c:ser>
          <c:idx val="3"/>
          <c:order val="3"/>
          <c:tx>
            <c:strRef>
              <c:f>'Stacking order'!$B$8</c:f>
              <c:strCache>
                <c:ptCount val="1"/>
                <c:pt idx="0">
                  <c:v>Orange Juice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'Stacking order'!$C$4:$G$4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'Stacking order'!$C$8:$G$8</c:f>
              <c:numCache>
                <c:formatCode>_-* #,##0_-;\-* #,##0_-;_-* "-"??_-;_-@_-</c:formatCode>
                <c:ptCount val="5"/>
                <c:pt idx="0">
                  <c:v>147</c:v>
                </c:pt>
                <c:pt idx="1">
                  <c:v>367</c:v>
                </c:pt>
                <c:pt idx="2">
                  <c:v>247</c:v>
                </c:pt>
                <c:pt idx="3">
                  <c:v>302</c:v>
                </c:pt>
                <c:pt idx="4">
                  <c:v>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BD-4A8E-8164-F2FCB1D150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overlap val="100"/>
        <c:axId val="1226018239"/>
        <c:axId val="1226000351"/>
      </c:barChart>
      <c:catAx>
        <c:axId val="1226018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6000351"/>
        <c:crosses val="autoZero"/>
        <c:auto val="1"/>
        <c:lblAlgn val="ctr"/>
        <c:lblOffset val="100"/>
        <c:noMultiLvlLbl val="0"/>
      </c:catAx>
      <c:valAx>
        <c:axId val="12260003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6018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2"/>
          <c:order val="0"/>
          <c:tx>
            <c:strRef>
              <c:f>Tornado!$E$6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Tornado!$B$7:$B$17</c:f>
              <c:strCache>
                <c:ptCount val="11"/>
                <c:pt idx="0">
                  <c:v>100+</c:v>
                </c:pt>
                <c:pt idx="1">
                  <c:v>90 -100</c:v>
                </c:pt>
                <c:pt idx="2">
                  <c:v>80 - 90</c:v>
                </c:pt>
                <c:pt idx="3">
                  <c:v>70 - 80</c:v>
                </c:pt>
                <c:pt idx="4">
                  <c:v>60 - 70</c:v>
                </c:pt>
                <c:pt idx="5">
                  <c:v>50 - 60</c:v>
                </c:pt>
                <c:pt idx="6">
                  <c:v>40 - 50</c:v>
                </c:pt>
                <c:pt idx="7">
                  <c:v>30 - 40</c:v>
                </c:pt>
                <c:pt idx="8">
                  <c:v>20 - 30</c:v>
                </c:pt>
                <c:pt idx="9">
                  <c:v>10 - 20</c:v>
                </c:pt>
                <c:pt idx="10">
                  <c:v>0 - 10</c:v>
                </c:pt>
              </c:strCache>
            </c:strRef>
          </c:cat>
          <c:val>
            <c:numRef>
              <c:f>Tornado!$E$7:$E$17</c:f>
              <c:numCache>
                <c:formatCode>General</c:formatCode>
                <c:ptCount val="11"/>
                <c:pt idx="0">
                  <c:v>-1</c:v>
                </c:pt>
                <c:pt idx="1">
                  <c:v>-229</c:v>
                </c:pt>
                <c:pt idx="2">
                  <c:v>-625</c:v>
                </c:pt>
                <c:pt idx="3">
                  <c:v>-1133</c:v>
                </c:pt>
                <c:pt idx="4">
                  <c:v>-1555</c:v>
                </c:pt>
                <c:pt idx="5">
                  <c:v>-1811</c:v>
                </c:pt>
                <c:pt idx="6">
                  <c:v>-1719</c:v>
                </c:pt>
                <c:pt idx="7">
                  <c:v>-1814</c:v>
                </c:pt>
                <c:pt idx="8">
                  <c:v>-1837</c:v>
                </c:pt>
                <c:pt idx="9">
                  <c:v>-1639</c:v>
                </c:pt>
                <c:pt idx="10">
                  <c:v>-1630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1D-4656-8F02-C51436D2D2DB}"/>
            </c:ext>
          </c:extLst>
        </c:ser>
        <c:ser>
          <c:idx val="0"/>
          <c:order val="1"/>
          <c:tx>
            <c:strRef>
              <c:f>Tornado!$C$6</c:f>
              <c:strCache>
                <c:ptCount val="1"/>
                <c:pt idx="0">
                  <c:v>Men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Tornado!$B$7:$B$17</c:f>
              <c:strCache>
                <c:ptCount val="11"/>
                <c:pt idx="0">
                  <c:v>100+</c:v>
                </c:pt>
                <c:pt idx="1">
                  <c:v>90 -100</c:v>
                </c:pt>
                <c:pt idx="2">
                  <c:v>80 - 90</c:v>
                </c:pt>
                <c:pt idx="3">
                  <c:v>70 - 80</c:v>
                </c:pt>
                <c:pt idx="4">
                  <c:v>60 - 70</c:v>
                </c:pt>
                <c:pt idx="5">
                  <c:v>50 - 60</c:v>
                </c:pt>
                <c:pt idx="6">
                  <c:v>40 - 50</c:v>
                </c:pt>
                <c:pt idx="7">
                  <c:v>30 - 40</c:v>
                </c:pt>
                <c:pt idx="8">
                  <c:v>20 - 30</c:v>
                </c:pt>
                <c:pt idx="9">
                  <c:v>10 - 20</c:v>
                </c:pt>
                <c:pt idx="10">
                  <c:v>0 - 10</c:v>
                </c:pt>
              </c:strCache>
            </c:strRef>
          </c:cat>
          <c:val>
            <c:numRef>
              <c:f>Tornado!$C$7:$C$17</c:f>
              <c:numCache>
                <c:formatCode>0</c:formatCode>
                <c:ptCount val="11"/>
                <c:pt idx="0" formatCode="General">
                  <c:v>0</c:v>
                </c:pt>
                <c:pt idx="1">
                  <c:v>123</c:v>
                </c:pt>
                <c:pt idx="2">
                  <c:v>564</c:v>
                </c:pt>
                <c:pt idx="3">
                  <c:v>1127</c:v>
                </c:pt>
                <c:pt idx="4">
                  <c:v>1421</c:v>
                </c:pt>
                <c:pt idx="5">
                  <c:v>1828</c:v>
                </c:pt>
                <c:pt idx="6">
                  <c:v>1685</c:v>
                </c:pt>
                <c:pt idx="7">
                  <c:v>1788</c:v>
                </c:pt>
                <c:pt idx="8">
                  <c:v>1721</c:v>
                </c:pt>
                <c:pt idx="9">
                  <c:v>1547</c:v>
                </c:pt>
                <c:pt idx="10">
                  <c:v>1605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1D-4656-8F02-C51436D2D2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8"/>
        <c:overlap val="100"/>
        <c:axId val="1107231519"/>
        <c:axId val="1107232351"/>
      </c:barChart>
      <c:catAx>
        <c:axId val="1107231519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7232351"/>
        <c:crosses val="autoZero"/>
        <c:auto val="1"/>
        <c:lblAlgn val="ctr"/>
        <c:lblOffset val="100"/>
        <c:noMultiLvlLbl val="0"/>
      </c:catAx>
      <c:valAx>
        <c:axId val="1107232351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72315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'Double axis'!$B$5</c:f>
              <c:strCache>
                <c:ptCount val="1"/>
                <c:pt idx="0">
                  <c:v>Market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'Double axis'!$C$4:$F$4</c:f>
              <c:numCache>
                <c:formatCode>General</c:formatCode>
                <c:ptCount val="4"/>
                <c:pt idx="0">
                  <c:v>2020</c:v>
                </c:pt>
                <c:pt idx="1">
                  <c:v>2019</c:v>
                </c:pt>
                <c:pt idx="2">
                  <c:v>2018</c:v>
                </c:pt>
                <c:pt idx="3">
                  <c:v>2017</c:v>
                </c:pt>
              </c:numCache>
            </c:numRef>
          </c:cat>
          <c:val>
            <c:numRef>
              <c:f>'Double axis'!$C$5:$F$5</c:f>
              <c:numCache>
                <c:formatCode>_-* #,##0_-;\-* #,##0_-;_-* "-"??_-;_-@_-</c:formatCode>
                <c:ptCount val="4"/>
                <c:pt idx="0">
                  <c:v>145000</c:v>
                </c:pt>
                <c:pt idx="1">
                  <c:v>168000</c:v>
                </c:pt>
                <c:pt idx="2">
                  <c:v>129000</c:v>
                </c:pt>
                <c:pt idx="3">
                  <c:v>101000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88-48BA-BB2E-00BF7D52B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955791"/>
        <c:axId val="1420956207"/>
      </c:lineChart>
      <c:lineChart>
        <c:grouping val="standard"/>
        <c:varyColors val="0"/>
        <c:ser>
          <c:idx val="1"/>
          <c:order val="1"/>
          <c:tx>
            <c:strRef>
              <c:f>'Double axis'!$B$6</c:f>
              <c:strCache>
                <c:ptCount val="1"/>
                <c:pt idx="0">
                  <c:v>Sales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'Double axis'!$C$4:$F$4</c:f>
              <c:numCache>
                <c:formatCode>General</c:formatCode>
                <c:ptCount val="4"/>
                <c:pt idx="0">
                  <c:v>2020</c:v>
                </c:pt>
                <c:pt idx="1">
                  <c:v>2019</c:v>
                </c:pt>
                <c:pt idx="2">
                  <c:v>2018</c:v>
                </c:pt>
                <c:pt idx="3">
                  <c:v>2017</c:v>
                </c:pt>
              </c:numCache>
            </c:numRef>
          </c:cat>
          <c:val>
            <c:numRef>
              <c:f>'Double axis'!$C$6:$F$6</c:f>
              <c:numCache>
                <c:formatCode>_-* #,##0_-;\-* #,##0_-;_-* "-"??_-;_-@_-</c:formatCode>
                <c:ptCount val="4"/>
                <c:pt idx="0">
                  <c:v>837</c:v>
                </c:pt>
                <c:pt idx="1">
                  <c:v>1011</c:v>
                </c:pt>
                <c:pt idx="2">
                  <c:v>980</c:v>
                </c:pt>
                <c:pt idx="3">
                  <c:v>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88-48BA-BB2E-00BF7D52B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969519"/>
        <c:axId val="1420960367"/>
      </c:lineChart>
      <c:catAx>
        <c:axId val="14209557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0956207"/>
        <c:crosses val="autoZero"/>
        <c:auto val="1"/>
        <c:lblAlgn val="ctr"/>
        <c:lblOffset val="100"/>
        <c:noMultiLvlLbl val="0"/>
      </c:catAx>
      <c:valAx>
        <c:axId val="1420956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0955791"/>
        <c:crosses val="autoZero"/>
        <c:crossBetween val="between"/>
      </c:valAx>
      <c:valAx>
        <c:axId val="1420960367"/>
        <c:scaling>
          <c:orientation val="minMax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0969519"/>
        <c:crosses val="max"/>
        <c:crossBetween val="between"/>
      </c:valAx>
      <c:catAx>
        <c:axId val="142096951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2096036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Trend!$B$4</c:f>
              <c:strCache>
                <c:ptCount val="1"/>
                <c:pt idx="0">
                  <c:v>Sales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cat>
            <c:numRef>
              <c:f>Trend!$C$3:$N$3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Trend!$C$4:$N$4</c:f>
              <c:numCache>
                <c:formatCode>General</c:formatCode>
                <c:ptCount val="12"/>
                <c:pt idx="0">
                  <c:v>10</c:v>
                </c:pt>
                <c:pt idx="1">
                  <c:v>18</c:v>
                </c:pt>
                <c:pt idx="2">
                  <c:v>32</c:v>
                </c:pt>
                <c:pt idx="3">
                  <c:v>38</c:v>
                </c:pt>
                <c:pt idx="4">
                  <c:v>54</c:v>
                </c:pt>
                <c:pt idx="5">
                  <c:v>60</c:v>
                </c:pt>
                <c:pt idx="6">
                  <c:v>75</c:v>
                </c:pt>
                <c:pt idx="7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DB-4123-A12D-402C618AC3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995727"/>
        <c:axId val="1420999887"/>
      </c:lineChart>
      <c:catAx>
        <c:axId val="14209957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0999887"/>
        <c:crosses val="autoZero"/>
        <c:auto val="1"/>
        <c:lblAlgn val="ctr"/>
        <c:lblOffset val="100"/>
        <c:noMultiLvlLbl val="0"/>
      </c:catAx>
      <c:valAx>
        <c:axId val="14209998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09957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NA!$B$9</c:f>
              <c:strCache>
                <c:ptCount val="1"/>
                <c:pt idx="0">
                  <c:v>Sales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NA!$C$8:$N$8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NA!$C$9:$N$9</c:f>
              <c:numCache>
                <c:formatCode>General</c:formatCode>
                <c:ptCount val="12"/>
                <c:pt idx="0">
                  <c:v>142</c:v>
                </c:pt>
                <c:pt idx="1">
                  <c:v>186</c:v>
                </c:pt>
                <c:pt idx="2">
                  <c:v>148</c:v>
                </c:pt>
                <c:pt idx="3">
                  <c:v>169</c:v>
                </c:pt>
                <c:pt idx="4">
                  <c:v>138</c:v>
                </c:pt>
                <c:pt idx="5">
                  <c:v>203</c:v>
                </c:pt>
                <c:pt idx="6">
                  <c:v>187</c:v>
                </c:pt>
                <c:pt idx="7">
                  <c:v>169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4E-4E52-91CD-7D059A8A25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984079"/>
        <c:axId val="1420996975"/>
      </c:lineChart>
      <c:catAx>
        <c:axId val="14209840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0996975"/>
        <c:crosses val="autoZero"/>
        <c:auto val="1"/>
        <c:lblAlgn val="ctr"/>
        <c:lblOffset val="100"/>
        <c:noMultiLvlLbl val="0"/>
      </c:catAx>
      <c:valAx>
        <c:axId val="14209969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09840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_xlchart.v1.1</cx:f>
      </cx:strDim>
      <cx:numDim type="val">
        <cx:f dir="row">_xlchart.v1.2</cx:f>
      </cx:numDim>
    </cx:data>
  </cx:chartData>
  <cx:chart>
    <cx:title pos="t" align="ctr" overlay="0"/>
    <cx:plotArea>
      <cx:plotAreaRegion>
        <cx:series layoutId="waterfall" uniqueId="{B8968902-DF94-4726-9215-7E0EDC4DF773}">
          <cx:tx>
            <cx:txData>
              <cx:f>_xlchart.v1.0</cx:f>
              <cx:v>Variances</cx:v>
            </cx:txData>
          </cx:tx>
          <cx:dataId val="0"/>
          <cx:layoutPr>
            <cx:subtotals>
              <cx:idx val="0"/>
              <cx:idx val="8"/>
            </cx:subtotals>
          </cx:layoutPr>
        </cx:series>
      </cx:plotAreaRegion>
      <cx:axis id="0">
        <cx:catScaling gapWidth="0"/>
        <cx:tickLabels/>
      </cx:axis>
      <cx:axis id="1">
        <cx:valScaling min="800"/>
        <cx:majorGridlines/>
        <cx:tickLabels/>
      </cx:axis>
    </cx:plotArea>
    <cx:legend pos="t" align="ctr" overlay="0"/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101918</xdr:colOff>
      <xdr:row>9</xdr:row>
      <xdr:rowOff>1429</xdr:rowOff>
    </xdr:from>
    <xdr:to>
      <xdr:col>8</xdr:col>
      <xdr:colOff>406718</xdr:colOff>
      <xdr:row>24</xdr:row>
      <xdr:rowOff>27146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50886EB-3DA1-4A38-AAFC-24D361FCA3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594945</xdr:colOff>
      <xdr:row>0</xdr:row>
      <xdr:rowOff>304799</xdr:rowOff>
    </xdr:from>
    <xdr:to>
      <xdr:col>15</xdr:col>
      <xdr:colOff>290145</xdr:colOff>
      <xdr:row>15</xdr:row>
      <xdr:rowOff>175845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145884C-353C-49F2-90F7-F7D1A127E8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205740</xdr:colOff>
      <xdr:row>0</xdr:row>
      <xdr:rowOff>293370</xdr:rowOff>
    </xdr:from>
    <xdr:to>
      <xdr:col>17</xdr:col>
      <xdr:colOff>464820</xdr:colOff>
      <xdr:row>26</xdr:row>
      <xdr:rowOff>15240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BB2E27B-035B-4BA3-BCEC-3B55DC9B80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175260</xdr:colOff>
      <xdr:row>1</xdr:row>
      <xdr:rowOff>0</xdr:rowOff>
    </xdr:from>
    <xdr:to>
      <xdr:col>17</xdr:col>
      <xdr:colOff>114300</xdr:colOff>
      <xdr:row>24</xdr:row>
      <xdr:rowOff>125730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E5CDA47-A5CE-48D3-8856-A74E2E888A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510540</xdr:colOff>
      <xdr:row>7</xdr:row>
      <xdr:rowOff>102870</xdr:rowOff>
    </xdr:from>
    <xdr:to>
      <xdr:col>14</xdr:col>
      <xdr:colOff>60960</xdr:colOff>
      <xdr:row>23</xdr:row>
      <xdr:rowOff>167640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1B7AFE2-85E5-487C-A459-35F548E6ED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553915</xdr:colOff>
      <xdr:row>10</xdr:row>
      <xdr:rowOff>5862</xdr:rowOff>
    </xdr:from>
    <xdr:to>
      <xdr:col>12</xdr:col>
      <xdr:colOff>249115</xdr:colOff>
      <xdr:row>25</xdr:row>
      <xdr:rowOff>23446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B8FFEB2-254E-4817-8FCF-827CB46122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701040</xdr:colOff>
      <xdr:row>8</xdr:row>
      <xdr:rowOff>11430</xdr:rowOff>
    </xdr:from>
    <xdr:to>
      <xdr:col>10</xdr:col>
      <xdr:colOff>403860</xdr:colOff>
      <xdr:row>29</xdr:row>
      <xdr:rowOff>91440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51EEB9A8-2C24-4F7A-907C-38E133FED08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310640" y="1868805"/>
              <a:ext cx="6770370" cy="408051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8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B050"/>
      </a:accent1>
      <a:accent2>
        <a:srgbClr val="FF0000"/>
      </a:accent2>
      <a:accent3>
        <a:srgbClr val="FFC000"/>
      </a:accent3>
      <a:accent4>
        <a:srgbClr val="D7B5C6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1FABD-601B-4534-9F3E-2CD42E598643}">
  <dimension ref="A1:O4"/>
  <sheetViews>
    <sheetView tabSelected="1" zoomScaleNormal="100" workbookViewId="0">
      <selection activeCell="S20" sqref="S20"/>
    </sheetView>
  </sheetViews>
  <sheetFormatPr defaultRowHeight="15" x14ac:dyDescent="0.25"/>
  <sheetData>
    <row r="1" spans="1:15" ht="26.25" x14ac:dyDescent="0.4">
      <c r="A1" s="2" t="s">
        <v>86</v>
      </c>
    </row>
    <row r="3" spans="1:15" x14ac:dyDescent="0.25">
      <c r="D3" t="s">
        <v>74</v>
      </c>
      <c r="E3" t="s">
        <v>75</v>
      </c>
      <c r="F3" t="s">
        <v>76</v>
      </c>
      <c r="G3" t="s">
        <v>77</v>
      </c>
      <c r="H3" t="s">
        <v>78</v>
      </c>
      <c r="I3" t="s">
        <v>79</v>
      </c>
      <c r="J3" t="s">
        <v>80</v>
      </c>
      <c r="K3" t="s">
        <v>81</v>
      </c>
      <c r="L3" t="s">
        <v>82</v>
      </c>
      <c r="M3" t="s">
        <v>83</v>
      </c>
      <c r="N3" t="s">
        <v>84</v>
      </c>
      <c r="O3" t="s">
        <v>85</v>
      </c>
    </row>
    <row r="4" spans="1:15" x14ac:dyDescent="0.25">
      <c r="D4">
        <v>1457</v>
      </c>
      <c r="E4">
        <v>1568</v>
      </c>
      <c r="F4">
        <v>1647</v>
      </c>
      <c r="G4">
        <v>1534</v>
      </c>
      <c r="H4">
        <v>1899</v>
      </c>
      <c r="I4">
        <v>1781</v>
      </c>
      <c r="J4">
        <v>1932</v>
      </c>
      <c r="K4">
        <v>1834</v>
      </c>
    </row>
  </sheetData>
  <phoneticPr fontId="8" type="noConversion"/>
  <pageMargins left="0.7" right="0.7" top="0.75" bottom="0.75" header="0.3" footer="0.3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A72D8964-1814-4948-ACA8-365E48FABF4C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Sparklines!D4:O4</xm:f>
              <xm:sqref>C4</xm:sqref>
            </x14:sparkline>
            <x14:sparkline>
              <xm:f>Sparklines!D5:O5</xm:f>
              <xm:sqref>C5</xm:sqref>
            </x14:sparkline>
            <x14:sparkline>
              <xm:f>Sparklines!D6:O6</xm:f>
              <xm:sqref>C6</xm:sqref>
            </x14:sparkline>
            <x14:sparkline>
              <xm:f>Sparklines!D7:O7</xm:f>
              <xm:sqref>C7</xm:sqref>
            </x14:sparkline>
            <x14:sparkline>
              <xm:f>Sparklines!D8:O8</xm:f>
              <xm:sqref>C8</xm:sqref>
            </x14:sparkline>
            <x14:sparkline>
              <xm:f>Sparklines!D9:O9</xm:f>
              <xm:sqref>C9</xm:sqref>
            </x14:sparkline>
            <x14:sparkline>
              <xm:f>Sparklines!D10:O10</xm:f>
              <xm:sqref>C10</xm:sqref>
            </x14:sparkline>
            <x14:sparkline>
              <xm:f>Sparklines!D11:O11</xm:f>
              <xm:sqref>C11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86435-670F-479F-A020-394739C4D365}">
  <dimension ref="A1:G6"/>
  <sheetViews>
    <sheetView zoomScaleNormal="100" workbookViewId="0">
      <selection activeCell="K10" sqref="K10"/>
    </sheetView>
  </sheetViews>
  <sheetFormatPr defaultRowHeight="15" x14ac:dyDescent="0.25"/>
  <sheetData>
    <row r="1" spans="1:7" ht="26.25" x14ac:dyDescent="0.4">
      <c r="A1" s="2" t="s">
        <v>87</v>
      </c>
    </row>
    <row r="4" spans="1:7" x14ac:dyDescent="0.25">
      <c r="C4" s="1">
        <v>2016</v>
      </c>
      <c r="D4" s="1">
        <f>C4+1</f>
        <v>2017</v>
      </c>
      <c r="E4" s="1">
        <f>D4+1</f>
        <v>2018</v>
      </c>
      <c r="F4" s="1">
        <f>E4+1</f>
        <v>2019</v>
      </c>
      <c r="G4" s="1">
        <f>F4+1</f>
        <v>2020</v>
      </c>
    </row>
    <row r="5" spans="1:7" x14ac:dyDescent="0.25">
      <c r="B5" t="s">
        <v>30</v>
      </c>
      <c r="C5" s="10">
        <v>1000</v>
      </c>
      <c r="D5" s="10">
        <v>1120</v>
      </c>
      <c r="E5" s="10">
        <v>1209.6000000000001</v>
      </c>
      <c r="F5" s="10">
        <v>1324.5120000000002</v>
      </c>
      <c r="G5" s="10">
        <v>1523.1888000000001</v>
      </c>
    </row>
    <row r="6" spans="1:7" x14ac:dyDescent="0.25">
      <c r="B6" t="s">
        <v>29</v>
      </c>
      <c r="C6" s="10">
        <v>980</v>
      </c>
      <c r="D6" s="10">
        <v>1254.4000000000001</v>
      </c>
      <c r="E6" s="10">
        <v>991.87200000000018</v>
      </c>
      <c r="F6" s="10">
        <v>1562.92416</v>
      </c>
      <c r="G6" s="10">
        <v>1614.5801280000003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C9405-806D-42E9-81BC-26256EFEA239}">
  <dimension ref="A1:G8"/>
  <sheetViews>
    <sheetView zoomScaleNormal="100" workbookViewId="0">
      <selection activeCell="Q18" sqref="Q18"/>
    </sheetView>
  </sheetViews>
  <sheetFormatPr defaultRowHeight="15" x14ac:dyDescent="0.25"/>
  <cols>
    <col min="2" max="2" width="12.28515625" bestFit="1" customWidth="1"/>
  </cols>
  <sheetData>
    <row r="1" spans="1:7" ht="26.25" x14ac:dyDescent="0.4">
      <c r="A1" s="2" t="s">
        <v>40</v>
      </c>
    </row>
    <row r="4" spans="1:7" x14ac:dyDescent="0.25">
      <c r="C4" s="1">
        <v>2016</v>
      </c>
      <c r="D4" s="1">
        <f>C4+1</f>
        <v>2017</v>
      </c>
      <c r="E4" s="1">
        <f>D4+1</f>
        <v>2018</v>
      </c>
      <c r="F4" s="1">
        <f>E4+1</f>
        <v>2019</v>
      </c>
      <c r="G4" s="1">
        <f>F4+1</f>
        <v>2020</v>
      </c>
    </row>
    <row r="5" spans="1:7" x14ac:dyDescent="0.25">
      <c r="B5" t="s">
        <v>41</v>
      </c>
      <c r="C5" s="10">
        <v>150</v>
      </c>
      <c r="D5" s="10">
        <v>254</v>
      </c>
      <c r="E5" s="10">
        <v>356</v>
      </c>
      <c r="F5" s="10">
        <v>364</v>
      </c>
      <c r="G5" s="10">
        <v>371</v>
      </c>
    </row>
    <row r="6" spans="1:7" x14ac:dyDescent="0.25">
      <c r="B6" t="s">
        <v>42</v>
      </c>
      <c r="C6" s="10">
        <v>166</v>
      </c>
      <c r="D6" s="10">
        <v>197</v>
      </c>
      <c r="E6" s="10">
        <v>328</v>
      </c>
      <c r="F6" s="10">
        <v>691</v>
      </c>
      <c r="G6" s="10">
        <v>758</v>
      </c>
    </row>
    <row r="7" spans="1:7" x14ac:dyDescent="0.25">
      <c r="B7" t="s">
        <v>43</v>
      </c>
      <c r="C7" s="10">
        <v>289</v>
      </c>
      <c r="D7" s="10">
        <v>421</v>
      </c>
      <c r="E7" s="10">
        <v>574</v>
      </c>
      <c r="F7" s="10">
        <v>487</v>
      </c>
      <c r="G7" s="10">
        <v>624</v>
      </c>
    </row>
    <row r="8" spans="1:7" x14ac:dyDescent="0.25">
      <c r="B8" t="s">
        <v>44</v>
      </c>
      <c r="C8" s="10">
        <v>147</v>
      </c>
      <c r="D8" s="10">
        <v>367</v>
      </c>
      <c r="E8" s="10">
        <v>247</v>
      </c>
      <c r="F8" s="10">
        <v>302</v>
      </c>
      <c r="G8" s="10">
        <v>364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635CA-411F-4E29-B854-2A03A77869C7}">
  <dimension ref="A1:F18"/>
  <sheetViews>
    <sheetView workbookViewId="0">
      <selection activeCell="B6" sqref="B6:E17"/>
    </sheetView>
  </sheetViews>
  <sheetFormatPr defaultRowHeight="15" x14ac:dyDescent="0.25"/>
  <cols>
    <col min="4" max="4" width="9.5703125" bestFit="1" customWidth="1"/>
  </cols>
  <sheetData>
    <row r="1" spans="1:5" ht="26.25" x14ac:dyDescent="0.4">
      <c r="A1" s="2" t="s">
        <v>59</v>
      </c>
    </row>
    <row r="4" spans="1:5" x14ac:dyDescent="0.25">
      <c r="B4" t="s">
        <v>45</v>
      </c>
    </row>
    <row r="6" spans="1:5" x14ac:dyDescent="0.25">
      <c r="C6" t="s">
        <v>57</v>
      </c>
      <c r="D6" t="s">
        <v>58</v>
      </c>
      <c r="E6" t="str">
        <f>D6</f>
        <v>Women</v>
      </c>
    </row>
    <row r="7" spans="1:5" x14ac:dyDescent="0.25">
      <c r="B7" t="s">
        <v>46</v>
      </c>
      <c r="C7">
        <v>0</v>
      </c>
      <c r="D7">
        <v>1</v>
      </c>
      <c r="E7">
        <f>-D7</f>
        <v>-1</v>
      </c>
    </row>
    <row r="8" spans="1:5" x14ac:dyDescent="0.25">
      <c r="B8" t="s">
        <v>47</v>
      </c>
      <c r="C8" s="16">
        <v>123</v>
      </c>
      <c r="D8" s="16">
        <v>229</v>
      </c>
      <c r="E8">
        <f t="shared" ref="E8:E17" si="0">-D8</f>
        <v>-229</v>
      </c>
    </row>
    <row r="9" spans="1:5" x14ac:dyDescent="0.25">
      <c r="B9" t="s">
        <v>49</v>
      </c>
      <c r="C9" s="16">
        <v>564</v>
      </c>
      <c r="D9" s="16">
        <v>625</v>
      </c>
      <c r="E9">
        <f t="shared" si="0"/>
        <v>-625</v>
      </c>
    </row>
    <row r="10" spans="1:5" x14ac:dyDescent="0.25">
      <c r="B10" t="s">
        <v>48</v>
      </c>
      <c r="C10" s="16">
        <v>1127</v>
      </c>
      <c r="D10" s="16">
        <v>1133</v>
      </c>
      <c r="E10">
        <f t="shared" si="0"/>
        <v>-1133</v>
      </c>
    </row>
    <row r="11" spans="1:5" x14ac:dyDescent="0.25">
      <c r="B11" t="s">
        <v>50</v>
      </c>
      <c r="C11" s="16">
        <v>1421</v>
      </c>
      <c r="D11" s="16">
        <v>1555</v>
      </c>
      <c r="E11">
        <f t="shared" si="0"/>
        <v>-1555</v>
      </c>
    </row>
    <row r="12" spans="1:5" x14ac:dyDescent="0.25">
      <c r="B12" t="s">
        <v>51</v>
      </c>
      <c r="C12" s="16">
        <v>1828</v>
      </c>
      <c r="D12" s="16">
        <v>1811</v>
      </c>
      <c r="E12">
        <f t="shared" si="0"/>
        <v>-1811</v>
      </c>
    </row>
    <row r="13" spans="1:5" x14ac:dyDescent="0.25">
      <c r="B13" t="s">
        <v>52</v>
      </c>
      <c r="C13" s="16">
        <v>1685</v>
      </c>
      <c r="D13" s="16">
        <v>1719</v>
      </c>
      <c r="E13">
        <f t="shared" si="0"/>
        <v>-1719</v>
      </c>
    </row>
    <row r="14" spans="1:5" x14ac:dyDescent="0.25">
      <c r="B14" t="s">
        <v>53</v>
      </c>
      <c r="C14" s="16">
        <v>1788</v>
      </c>
      <c r="D14" s="16">
        <v>1814</v>
      </c>
      <c r="E14">
        <f t="shared" si="0"/>
        <v>-1814</v>
      </c>
    </row>
    <row r="15" spans="1:5" x14ac:dyDescent="0.25">
      <c r="B15" t="s">
        <v>54</v>
      </c>
      <c r="C15" s="16">
        <v>1721</v>
      </c>
      <c r="D15" s="16">
        <v>1837</v>
      </c>
      <c r="E15">
        <f t="shared" si="0"/>
        <v>-1837</v>
      </c>
    </row>
    <row r="16" spans="1:5" x14ac:dyDescent="0.25">
      <c r="B16" s="13" t="s">
        <v>55</v>
      </c>
      <c r="C16" s="16">
        <v>1547</v>
      </c>
      <c r="D16" s="16">
        <v>1639</v>
      </c>
      <c r="E16">
        <f t="shared" si="0"/>
        <v>-1639</v>
      </c>
    </row>
    <row r="17" spans="2:6" x14ac:dyDescent="0.25">
      <c r="B17" s="14" t="s">
        <v>56</v>
      </c>
      <c r="C17" s="16">
        <v>1605</v>
      </c>
      <c r="D17" s="16">
        <v>1630</v>
      </c>
      <c r="E17">
        <f t="shared" si="0"/>
        <v>-1630</v>
      </c>
    </row>
    <row r="18" spans="2:6" x14ac:dyDescent="0.25">
      <c r="F18" s="15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0A8A5-6984-49C1-9EF9-E6FEF56383E0}">
  <dimension ref="A1:F6"/>
  <sheetViews>
    <sheetView workbookViewId="0">
      <selection activeCell="O22" sqref="O22"/>
    </sheetView>
  </sheetViews>
  <sheetFormatPr defaultRowHeight="15" x14ac:dyDescent="0.25"/>
  <cols>
    <col min="3" max="6" width="13.7109375" bestFit="1" customWidth="1"/>
  </cols>
  <sheetData>
    <row r="1" spans="1:6" ht="26.25" x14ac:dyDescent="0.4">
      <c r="A1" s="2" t="s">
        <v>71</v>
      </c>
    </row>
    <row r="4" spans="1:6" x14ac:dyDescent="0.25">
      <c r="C4" s="1">
        <v>2020</v>
      </c>
      <c r="D4" s="1">
        <v>2019</v>
      </c>
      <c r="E4" s="1">
        <v>2018</v>
      </c>
      <c r="F4" s="1">
        <v>2017</v>
      </c>
    </row>
    <row r="5" spans="1:6" x14ac:dyDescent="0.25">
      <c r="B5" t="s">
        <v>72</v>
      </c>
      <c r="C5" s="10">
        <v>145000</v>
      </c>
      <c r="D5" s="10">
        <v>168000</v>
      </c>
      <c r="E5" s="10">
        <v>129000</v>
      </c>
      <c r="F5" s="10">
        <v>101000</v>
      </c>
    </row>
    <row r="6" spans="1:6" x14ac:dyDescent="0.25">
      <c r="B6" t="s">
        <v>28</v>
      </c>
      <c r="C6" s="10">
        <v>837</v>
      </c>
      <c r="D6" s="10">
        <v>1011</v>
      </c>
      <c r="E6" s="10">
        <v>980</v>
      </c>
      <c r="F6" s="10">
        <v>788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62035-FD82-44EB-BD45-EAFCE939C28B}">
  <dimension ref="A1:D35"/>
  <sheetViews>
    <sheetView workbookViewId="0">
      <selection activeCell="J17" sqref="J17"/>
    </sheetView>
  </sheetViews>
  <sheetFormatPr defaultRowHeight="15" x14ac:dyDescent="0.25"/>
  <cols>
    <col min="2" max="2" width="12.28515625" bestFit="1" customWidth="1"/>
    <col min="3" max="3" width="15.5703125" bestFit="1" customWidth="1"/>
  </cols>
  <sheetData>
    <row r="1" spans="1:4" ht="26.25" x14ac:dyDescent="0.4">
      <c r="A1" s="2" t="s">
        <v>24</v>
      </c>
    </row>
    <row r="3" spans="1:4" s="9" customFormat="1" ht="15.75" x14ac:dyDescent="0.25">
      <c r="A3" s="9" t="s">
        <v>25</v>
      </c>
      <c r="B3" s="9" t="s">
        <v>26</v>
      </c>
      <c r="C3" s="9" t="s">
        <v>27</v>
      </c>
      <c r="D3" s="9" t="s">
        <v>28</v>
      </c>
    </row>
    <row r="4" spans="1:4" x14ac:dyDescent="0.25">
      <c r="A4" s="3">
        <v>2018</v>
      </c>
      <c r="B4" s="4" t="s">
        <v>0</v>
      </c>
      <c r="C4" s="4" t="s">
        <v>1</v>
      </c>
      <c r="D4" s="5">
        <v>20000</v>
      </c>
    </row>
    <row r="5" spans="1:4" x14ac:dyDescent="0.25">
      <c r="A5" s="6">
        <v>2020</v>
      </c>
      <c r="B5" s="7" t="s">
        <v>2</v>
      </c>
      <c r="C5" s="7" t="s">
        <v>3</v>
      </c>
      <c r="D5" s="8">
        <v>3700</v>
      </c>
    </row>
    <row r="6" spans="1:4" x14ac:dyDescent="0.25">
      <c r="A6" s="3">
        <v>2018</v>
      </c>
      <c r="B6" s="4" t="s">
        <v>2</v>
      </c>
      <c r="C6" s="4" t="s">
        <v>4</v>
      </c>
      <c r="D6" s="5">
        <v>4000</v>
      </c>
    </row>
    <row r="7" spans="1:4" x14ac:dyDescent="0.25">
      <c r="A7" s="6">
        <v>2020</v>
      </c>
      <c r="B7" s="7" t="s">
        <v>2</v>
      </c>
      <c r="C7" s="7" t="s">
        <v>5</v>
      </c>
      <c r="D7" s="8">
        <v>13300</v>
      </c>
    </row>
    <row r="8" spans="1:4" x14ac:dyDescent="0.25">
      <c r="A8" s="3">
        <v>2018</v>
      </c>
      <c r="B8" s="4" t="s">
        <v>2</v>
      </c>
      <c r="C8" s="4" t="s">
        <v>6</v>
      </c>
      <c r="D8" s="5">
        <v>36000</v>
      </c>
    </row>
    <row r="9" spans="1:4" x14ac:dyDescent="0.25">
      <c r="A9" s="6">
        <v>2020</v>
      </c>
      <c r="B9" s="7" t="s">
        <v>0</v>
      </c>
      <c r="C9" s="7" t="s">
        <v>7</v>
      </c>
      <c r="D9" s="8">
        <v>2300</v>
      </c>
    </row>
    <row r="10" spans="1:4" x14ac:dyDescent="0.25">
      <c r="A10" s="3">
        <v>2019</v>
      </c>
      <c r="B10" s="4" t="s">
        <v>2</v>
      </c>
      <c r="C10" s="4" t="s">
        <v>3</v>
      </c>
      <c r="D10" s="5">
        <v>2300</v>
      </c>
    </row>
    <row r="11" spans="1:4" x14ac:dyDescent="0.25">
      <c r="A11" s="6">
        <v>2019</v>
      </c>
      <c r="B11" s="7" t="s">
        <v>0</v>
      </c>
      <c r="C11" s="7" t="s">
        <v>8</v>
      </c>
      <c r="D11" s="8">
        <v>3400</v>
      </c>
    </row>
    <row r="12" spans="1:4" x14ac:dyDescent="0.25">
      <c r="A12" s="3">
        <v>2019</v>
      </c>
      <c r="B12" s="4" t="s">
        <v>9</v>
      </c>
      <c r="C12" s="4" t="s">
        <v>10</v>
      </c>
      <c r="D12" s="5">
        <v>6300</v>
      </c>
    </row>
    <row r="13" spans="1:4" x14ac:dyDescent="0.25">
      <c r="A13" s="6">
        <v>2018</v>
      </c>
      <c r="B13" s="7" t="s">
        <v>0</v>
      </c>
      <c r="C13" s="7" t="s">
        <v>8</v>
      </c>
      <c r="D13" s="8">
        <v>5400</v>
      </c>
    </row>
    <row r="14" spans="1:4" x14ac:dyDescent="0.25">
      <c r="A14" s="3">
        <v>2019</v>
      </c>
      <c r="B14" s="4" t="s">
        <v>11</v>
      </c>
      <c r="C14" s="4" t="s">
        <v>12</v>
      </c>
      <c r="D14" s="5">
        <v>17000</v>
      </c>
    </row>
    <row r="15" spans="1:4" x14ac:dyDescent="0.25">
      <c r="A15" s="6">
        <v>2019</v>
      </c>
      <c r="B15" s="7" t="s">
        <v>13</v>
      </c>
      <c r="C15" s="7" t="s">
        <v>14</v>
      </c>
      <c r="D15" s="8">
        <v>21600</v>
      </c>
    </row>
    <row r="16" spans="1:4" x14ac:dyDescent="0.25">
      <c r="A16" s="3">
        <v>2019</v>
      </c>
      <c r="B16" s="4" t="s">
        <v>13</v>
      </c>
      <c r="C16" s="4" t="s">
        <v>15</v>
      </c>
      <c r="D16" s="5">
        <v>29800</v>
      </c>
    </row>
    <row r="17" spans="1:4" x14ac:dyDescent="0.25">
      <c r="A17" s="6">
        <v>2019</v>
      </c>
      <c r="B17" s="7" t="s">
        <v>0</v>
      </c>
      <c r="C17" s="7" t="s">
        <v>16</v>
      </c>
      <c r="D17" s="8">
        <v>1000</v>
      </c>
    </row>
    <row r="18" spans="1:4" x14ac:dyDescent="0.25">
      <c r="A18" s="3">
        <v>2020</v>
      </c>
      <c r="B18" s="4" t="s">
        <v>2</v>
      </c>
      <c r="C18" s="4" t="s">
        <v>17</v>
      </c>
      <c r="D18" s="5">
        <v>6700</v>
      </c>
    </row>
    <row r="19" spans="1:4" x14ac:dyDescent="0.25">
      <c r="A19" s="6">
        <v>2018</v>
      </c>
      <c r="B19" s="7" t="s">
        <v>0</v>
      </c>
      <c r="C19" s="7" t="s">
        <v>16</v>
      </c>
      <c r="D19" s="8">
        <v>600</v>
      </c>
    </row>
    <row r="20" spans="1:4" x14ac:dyDescent="0.25">
      <c r="A20" s="3">
        <v>2020</v>
      </c>
      <c r="B20" s="4" t="s">
        <v>9</v>
      </c>
      <c r="C20" s="4" t="s">
        <v>18</v>
      </c>
      <c r="D20" s="5">
        <v>3500</v>
      </c>
    </row>
    <row r="21" spans="1:4" x14ac:dyDescent="0.25">
      <c r="A21" s="6">
        <v>2018</v>
      </c>
      <c r="B21" s="7" t="s">
        <v>2</v>
      </c>
      <c r="C21" s="7" t="s">
        <v>17</v>
      </c>
      <c r="D21" s="8">
        <v>7500</v>
      </c>
    </row>
    <row r="22" spans="1:4" x14ac:dyDescent="0.25">
      <c r="A22" s="3">
        <v>2018</v>
      </c>
      <c r="B22" s="4" t="s">
        <v>13</v>
      </c>
      <c r="C22" s="4" t="s">
        <v>19</v>
      </c>
      <c r="D22" s="5">
        <v>63700</v>
      </c>
    </row>
    <row r="23" spans="1:4" x14ac:dyDescent="0.25">
      <c r="A23" s="6">
        <v>2018</v>
      </c>
      <c r="B23" s="7" t="s">
        <v>9</v>
      </c>
      <c r="C23" s="7" t="s">
        <v>20</v>
      </c>
      <c r="D23" s="8">
        <v>9300</v>
      </c>
    </row>
    <row r="24" spans="1:4" x14ac:dyDescent="0.25">
      <c r="A24" s="3">
        <v>2018</v>
      </c>
      <c r="B24" s="4" t="s">
        <v>9</v>
      </c>
      <c r="C24" s="4" t="s">
        <v>10</v>
      </c>
      <c r="D24" s="5">
        <v>8500</v>
      </c>
    </row>
    <row r="25" spans="1:4" x14ac:dyDescent="0.25">
      <c r="A25" s="6">
        <v>2018</v>
      </c>
      <c r="B25" s="7" t="s">
        <v>13</v>
      </c>
      <c r="C25" s="7" t="s">
        <v>21</v>
      </c>
      <c r="D25" s="8">
        <v>33700</v>
      </c>
    </row>
    <row r="26" spans="1:4" x14ac:dyDescent="0.25">
      <c r="A26" s="3">
        <v>2018</v>
      </c>
      <c r="B26" s="4" t="s">
        <v>2</v>
      </c>
      <c r="C26" s="4" t="s">
        <v>22</v>
      </c>
      <c r="D26" s="5">
        <v>600</v>
      </c>
    </row>
    <row r="27" spans="1:4" x14ac:dyDescent="0.25">
      <c r="A27" s="6">
        <v>2020</v>
      </c>
      <c r="B27" s="7" t="s">
        <v>9</v>
      </c>
      <c r="C27" s="7" t="s">
        <v>10</v>
      </c>
      <c r="D27" s="8">
        <v>3100</v>
      </c>
    </row>
    <row r="28" spans="1:4" x14ac:dyDescent="0.25">
      <c r="A28" s="3">
        <v>2018</v>
      </c>
      <c r="B28" s="4" t="s">
        <v>13</v>
      </c>
      <c r="C28" s="4" t="s">
        <v>23</v>
      </c>
      <c r="D28" s="5">
        <v>30700</v>
      </c>
    </row>
    <row r="29" spans="1:4" x14ac:dyDescent="0.25">
      <c r="A29" s="6">
        <v>2019</v>
      </c>
      <c r="B29" s="7" t="s">
        <v>13</v>
      </c>
      <c r="C29" s="7" t="s">
        <v>23</v>
      </c>
      <c r="D29" s="8">
        <v>16400</v>
      </c>
    </row>
    <row r="30" spans="1:4" x14ac:dyDescent="0.25">
      <c r="A30" s="3">
        <v>2019</v>
      </c>
      <c r="B30" s="4" t="s">
        <v>13</v>
      </c>
      <c r="C30" s="4" t="s">
        <v>21</v>
      </c>
      <c r="D30" s="5">
        <v>22100</v>
      </c>
    </row>
    <row r="31" spans="1:4" x14ac:dyDescent="0.25">
      <c r="A31" s="6">
        <v>2018</v>
      </c>
      <c r="B31" s="7" t="s">
        <v>13</v>
      </c>
      <c r="C31" s="7" t="s">
        <v>12</v>
      </c>
      <c r="D31" s="8">
        <v>34000</v>
      </c>
    </row>
    <row r="32" spans="1:4" x14ac:dyDescent="0.25">
      <c r="A32" s="3">
        <v>2020</v>
      </c>
      <c r="B32" s="4" t="s">
        <v>13</v>
      </c>
      <c r="C32" s="4" t="s">
        <v>23</v>
      </c>
      <c r="D32" s="5">
        <v>700</v>
      </c>
    </row>
    <row r="33" spans="1:4" x14ac:dyDescent="0.25">
      <c r="A33" s="6">
        <v>2020</v>
      </c>
      <c r="B33" s="7" t="s">
        <v>2</v>
      </c>
      <c r="C33" s="7" t="s">
        <v>6</v>
      </c>
      <c r="D33" s="8">
        <v>3300</v>
      </c>
    </row>
    <row r="34" spans="1:4" x14ac:dyDescent="0.25">
      <c r="A34" s="3">
        <v>2018</v>
      </c>
      <c r="B34" s="4" t="s">
        <v>9</v>
      </c>
      <c r="C34" s="4" t="s">
        <v>18</v>
      </c>
      <c r="D34" s="5">
        <v>16900</v>
      </c>
    </row>
    <row r="35" spans="1:4" x14ac:dyDescent="0.25">
      <c r="A35" s="6">
        <v>2018</v>
      </c>
      <c r="B35" s="7" t="s">
        <v>13</v>
      </c>
      <c r="C35" s="7" t="s">
        <v>14</v>
      </c>
      <c r="D35" s="8">
        <v>36700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2D225-38CA-49BD-9480-9674C7D93F14}">
  <dimension ref="A1:R10"/>
  <sheetViews>
    <sheetView topLeftCell="C1" workbookViewId="0">
      <selection activeCell="P13" sqref="P13:P14"/>
    </sheetView>
  </sheetViews>
  <sheetFormatPr defaultRowHeight="15.75" x14ac:dyDescent="0.25"/>
  <cols>
    <col min="16" max="16" width="11.140625" style="17" bestFit="1" customWidth="1"/>
  </cols>
  <sheetData>
    <row r="1" spans="1:18" ht="26.25" x14ac:dyDescent="0.4">
      <c r="A1" s="2" t="s">
        <v>60</v>
      </c>
    </row>
    <row r="3" spans="1:18" x14ac:dyDescent="0.25">
      <c r="C3" s="18">
        <v>1</v>
      </c>
      <c r="D3" s="18">
        <v>2</v>
      </c>
      <c r="E3" s="18">
        <v>3</v>
      </c>
      <c r="F3" s="18">
        <v>4</v>
      </c>
      <c r="G3" s="18">
        <v>5</v>
      </c>
      <c r="H3" s="18">
        <v>6</v>
      </c>
      <c r="I3" s="18">
        <v>7</v>
      </c>
      <c r="J3" s="18">
        <v>8</v>
      </c>
      <c r="K3" s="18">
        <v>9</v>
      </c>
      <c r="L3" s="18">
        <v>10</v>
      </c>
      <c r="M3" s="18">
        <v>11</v>
      </c>
      <c r="N3" s="18">
        <v>12</v>
      </c>
      <c r="P3" s="19" t="s">
        <v>61</v>
      </c>
      <c r="Q3" s="14">
        <f>FORECAST(K3,C4:J4,C3:J3)</f>
        <v>96.75</v>
      </c>
      <c r="R3" s="14" t="s">
        <v>62</v>
      </c>
    </row>
    <row r="4" spans="1:18" x14ac:dyDescent="0.25">
      <c r="B4" t="s">
        <v>28</v>
      </c>
      <c r="C4">
        <v>10</v>
      </c>
      <c r="D4">
        <v>18</v>
      </c>
      <c r="E4">
        <v>32</v>
      </c>
      <c r="F4">
        <v>38</v>
      </c>
      <c r="G4">
        <v>54</v>
      </c>
      <c r="H4">
        <v>60</v>
      </c>
      <c r="I4">
        <v>75</v>
      </c>
      <c r="J4">
        <v>88</v>
      </c>
    </row>
    <row r="5" spans="1:18" x14ac:dyDescent="0.25">
      <c r="B5" t="s">
        <v>63</v>
      </c>
      <c r="K5" s="20">
        <f>FORECAST(K3,$C$4:$J$4,$C$3:$J$3)</f>
        <v>96.75</v>
      </c>
      <c r="L5" s="20">
        <f t="shared" ref="L5:N5" si="0">FORECAST(L3,$C$4:$J$4,$C$3:$J$3)</f>
        <v>107.83333333333334</v>
      </c>
      <c r="M5" s="20">
        <f t="shared" si="0"/>
        <v>118.91666666666667</v>
      </c>
      <c r="N5" s="20">
        <f t="shared" si="0"/>
        <v>130</v>
      </c>
      <c r="P5" s="19" t="s">
        <v>64</v>
      </c>
      <c r="Q5" s="14">
        <f>TREND(C4:J4,C3:J3,K3)</f>
        <v>96.75</v>
      </c>
      <c r="R5" s="14" t="s">
        <v>65</v>
      </c>
    </row>
    <row r="7" spans="1:18" x14ac:dyDescent="0.25">
      <c r="P7" s="19" t="s">
        <v>66</v>
      </c>
      <c r="Q7" s="14">
        <f>SLOPE(C4:J4,C3:J3)</f>
        <v>11.083333333333334</v>
      </c>
      <c r="R7" s="14" t="s">
        <v>67</v>
      </c>
    </row>
    <row r="8" spans="1:18" x14ac:dyDescent="0.25">
      <c r="P8" s="19" t="s">
        <v>68</v>
      </c>
      <c r="Q8" s="14">
        <f>INTERCEPT(C4:J4,C3:J3)</f>
        <v>-3</v>
      </c>
      <c r="R8" s="14" t="s">
        <v>69</v>
      </c>
    </row>
    <row r="10" spans="1:18" x14ac:dyDescent="0.25">
      <c r="P10" s="21" t="s">
        <v>70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62B38-7757-4993-93E7-4DEB00AE1B4E}">
  <dimension ref="A1:N9"/>
  <sheetViews>
    <sheetView zoomScaleNormal="100" workbookViewId="0">
      <selection activeCell="J9" sqref="J9:N9"/>
    </sheetView>
  </sheetViews>
  <sheetFormatPr defaultRowHeight="15" x14ac:dyDescent="0.25"/>
  <sheetData>
    <row r="1" spans="1:14" ht="26.25" x14ac:dyDescent="0.4">
      <c r="A1" s="2" t="s">
        <v>73</v>
      </c>
    </row>
    <row r="4" spans="1:14" s="22" customFormat="1" x14ac:dyDescent="0.25">
      <c r="C4" s="22" t="s">
        <v>74</v>
      </c>
      <c r="D4" s="22" t="s">
        <v>75</v>
      </c>
      <c r="E4" s="22" t="s">
        <v>76</v>
      </c>
      <c r="F4" s="22" t="s">
        <v>77</v>
      </c>
      <c r="G4" s="22" t="s">
        <v>78</v>
      </c>
      <c r="H4" s="22" t="s">
        <v>79</v>
      </c>
      <c r="I4" s="22" t="s">
        <v>80</v>
      </c>
      <c r="J4" s="22" t="s">
        <v>81</v>
      </c>
      <c r="K4" s="22" t="s">
        <v>82</v>
      </c>
      <c r="L4" s="22" t="s">
        <v>83</v>
      </c>
      <c r="M4" s="22" t="s">
        <v>84</v>
      </c>
      <c r="N4" s="22" t="s">
        <v>85</v>
      </c>
    </row>
    <row r="5" spans="1:14" x14ac:dyDescent="0.25">
      <c r="B5" t="s">
        <v>28</v>
      </c>
      <c r="C5">
        <v>142</v>
      </c>
      <c r="D5">
        <v>186</v>
      </c>
      <c r="E5">
        <v>148</v>
      </c>
      <c r="F5">
        <v>169</v>
      </c>
      <c r="G5">
        <v>138</v>
      </c>
      <c r="H5">
        <v>203</v>
      </c>
      <c r="I5">
        <v>187</v>
      </c>
      <c r="J5">
        <v>169</v>
      </c>
      <c r="K5">
        <v>0</v>
      </c>
      <c r="L5">
        <v>0</v>
      </c>
      <c r="M5">
        <v>0</v>
      </c>
      <c r="N5">
        <v>0</v>
      </c>
    </row>
    <row r="8" spans="1:14" s="22" customFormat="1" x14ac:dyDescent="0.25">
      <c r="C8" s="22" t="s">
        <v>74</v>
      </c>
      <c r="D8" s="22" t="s">
        <v>75</v>
      </c>
      <c r="E8" s="22" t="s">
        <v>76</v>
      </c>
      <c r="F8" s="22" t="s">
        <v>77</v>
      </c>
      <c r="G8" s="22" t="s">
        <v>78</v>
      </c>
      <c r="H8" s="22" t="s">
        <v>79</v>
      </c>
      <c r="I8" s="22" t="s">
        <v>80</v>
      </c>
      <c r="J8" s="22" t="s">
        <v>81</v>
      </c>
      <c r="K8" s="22" t="s">
        <v>82</v>
      </c>
      <c r="L8" s="22" t="s">
        <v>83</v>
      </c>
      <c r="M8" s="22" t="s">
        <v>84</v>
      </c>
      <c r="N8" s="22" t="s">
        <v>85</v>
      </c>
    </row>
    <row r="9" spans="1:14" x14ac:dyDescent="0.25">
      <c r="B9" t="s">
        <v>28</v>
      </c>
      <c r="C9">
        <f>IF(C5&lt;&gt;0,C5,NA())</f>
        <v>142</v>
      </c>
      <c r="D9">
        <f t="shared" ref="D9:N9" si="0">IF(D5&lt;&gt;0,D5,NA())</f>
        <v>186</v>
      </c>
      <c r="E9">
        <f t="shared" si="0"/>
        <v>148</v>
      </c>
      <c r="F9">
        <f t="shared" si="0"/>
        <v>169</v>
      </c>
      <c r="G9">
        <f t="shared" si="0"/>
        <v>138</v>
      </c>
      <c r="H9">
        <f t="shared" si="0"/>
        <v>203</v>
      </c>
      <c r="I9">
        <f t="shared" si="0"/>
        <v>187</v>
      </c>
      <c r="J9">
        <f t="shared" si="0"/>
        <v>169</v>
      </c>
      <c r="K9" t="e">
        <f t="shared" si="0"/>
        <v>#N/A</v>
      </c>
      <c r="L9" t="e">
        <f t="shared" si="0"/>
        <v>#N/A</v>
      </c>
      <c r="M9" t="e">
        <f t="shared" si="0"/>
        <v>#N/A</v>
      </c>
      <c r="N9" t="e">
        <f t="shared" si="0"/>
        <v>#N/A</v>
      </c>
    </row>
  </sheetData>
  <phoneticPr fontId="8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2D5C6-4A56-4DB4-B35A-E6954C4308B9}">
  <dimension ref="A1:K12"/>
  <sheetViews>
    <sheetView topLeftCell="A2" workbookViewId="0">
      <selection activeCell="F21" sqref="F21"/>
    </sheetView>
  </sheetViews>
  <sheetFormatPr defaultRowHeight="15" x14ac:dyDescent="0.25"/>
  <cols>
    <col min="2" max="2" width="11.140625" bestFit="1" customWidth="1"/>
    <col min="3" max="11" width="11.85546875" customWidth="1"/>
  </cols>
  <sheetData>
    <row r="1" spans="1:11" ht="26.25" x14ac:dyDescent="0.4">
      <c r="A1" s="2" t="s">
        <v>31</v>
      </c>
    </row>
    <row r="4" spans="1:11" ht="30" x14ac:dyDescent="0.25">
      <c r="C4" s="11" t="s">
        <v>29</v>
      </c>
      <c r="D4" s="11" t="s">
        <v>32</v>
      </c>
      <c r="E4" s="11" t="s">
        <v>33</v>
      </c>
      <c r="F4" s="11" t="s">
        <v>34</v>
      </c>
      <c r="G4" s="11" t="s">
        <v>35</v>
      </c>
      <c r="H4" s="11" t="s">
        <v>36</v>
      </c>
      <c r="I4" s="11" t="s">
        <v>37</v>
      </c>
      <c r="J4" s="11" t="s">
        <v>38</v>
      </c>
      <c r="K4" s="11" t="s">
        <v>30</v>
      </c>
    </row>
    <row r="5" spans="1:11" x14ac:dyDescent="0.25">
      <c r="B5" s="12" t="s">
        <v>39</v>
      </c>
      <c r="C5">
        <v>889.15059999999994</v>
      </c>
      <c r="D5">
        <v>39.597799999999992</v>
      </c>
      <c r="E5">
        <v>67.699200000000062</v>
      </c>
      <c r="F5">
        <v>26.419200000000025</v>
      </c>
      <c r="G5">
        <v>-62.126400000000011</v>
      </c>
      <c r="H5">
        <v>109.16495999999998</v>
      </c>
      <c r="I5">
        <v>-65.583599999999976</v>
      </c>
      <c r="J5">
        <v>-8.5098719999999268</v>
      </c>
      <c r="K5">
        <v>995.81188799999995</v>
      </c>
    </row>
    <row r="6" spans="1:11" x14ac:dyDescent="0.25">
      <c r="B6" s="12"/>
    </row>
    <row r="7" spans="1:11" x14ac:dyDescent="0.25">
      <c r="B7" s="12"/>
    </row>
    <row r="8" spans="1:11" x14ac:dyDescent="0.25">
      <c r="B8" s="12"/>
    </row>
    <row r="9" spans="1:11" x14ac:dyDescent="0.25">
      <c r="B9" s="12"/>
    </row>
    <row r="10" spans="1:11" x14ac:dyDescent="0.25">
      <c r="B10" s="12"/>
    </row>
    <row r="11" spans="1:11" x14ac:dyDescent="0.25">
      <c r="B11" s="12"/>
    </row>
    <row r="12" spans="1:11" x14ac:dyDescent="0.25">
      <c r="B12" s="12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0CF36617A99546ABD981ECDFAB9DD5" ma:contentTypeVersion="11" ma:contentTypeDescription="Create a new document." ma:contentTypeScope="" ma:versionID="c75508d9fb7835ec6b00cb551d3e5e68">
  <xsd:schema xmlns:xsd="http://www.w3.org/2001/XMLSchema" xmlns:xs="http://www.w3.org/2001/XMLSchema" xmlns:p="http://schemas.microsoft.com/office/2006/metadata/properties" xmlns:ns2="104e1703-f198-4744-b1ec-cdd3f8b9e58b" xmlns:ns3="71605d3f-cb7f-40e7-8e00-fb1d7d2d0757" targetNamespace="http://schemas.microsoft.com/office/2006/metadata/properties" ma:root="true" ma:fieldsID="2f6cdee5355c10af100639318aa3870c" ns2:_="" ns3:_="">
    <xsd:import namespace="104e1703-f198-4744-b1ec-cdd3f8b9e58b"/>
    <xsd:import namespace="71605d3f-cb7f-40e7-8e00-fb1d7d2d07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4e1703-f198-4744-b1ec-cdd3f8b9e5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05d3f-cb7f-40e7-8e00-fb1d7d2d075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DE83384-DCF4-468C-B43B-CDB80B6C8324}"/>
</file>

<file path=customXml/itemProps2.xml><?xml version="1.0" encoding="utf-8"?>
<ds:datastoreItem xmlns:ds="http://schemas.openxmlformats.org/officeDocument/2006/customXml" ds:itemID="{1F3391C0-7F0E-4114-A565-73F0E3820312}"/>
</file>

<file path=customXml/itemProps3.xml><?xml version="1.0" encoding="utf-8"?>
<ds:datastoreItem xmlns:ds="http://schemas.openxmlformats.org/officeDocument/2006/customXml" ds:itemID="{E2E3B702-3BB2-4816-A72D-2FCD20CA7B40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Sparklines</vt:lpstr>
      <vt:lpstr>Quick Charts</vt:lpstr>
      <vt:lpstr>Stacking order</vt:lpstr>
      <vt:lpstr>Tornado</vt:lpstr>
      <vt:lpstr>Double axis</vt:lpstr>
      <vt:lpstr>Ideas</vt:lpstr>
      <vt:lpstr>Trend</vt:lpstr>
      <vt:lpstr>NA</vt:lpstr>
      <vt:lpstr>Waterfall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Tracy Gray</cp:lastModifiedBy>
  <dcterms:created xsi:type="dcterms:W3CDTF">2019-05-09T10:19:15Z</dcterms:created>
  <dcterms:modified xsi:type="dcterms:W3CDTF">2021-02-10T11:16:48Z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0x010100520CF36617A99546ABD981ECDFAB9DD5</vt:lpwstr>
  </property>
</Properties>
</file>