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data" ContentType="application/vnd.openxmlformats-officedocument.model+data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819"/>
  <workbookPr codeName="ThisWorkbook"/>
  <mc:AlternateContent xmlns:mc="http://schemas.openxmlformats.org/markup-compatibility/2006">
    <mc:Choice Requires="x15">
      <x15ac:absPath xmlns:x15ac="http://schemas.microsoft.com/office/spreadsheetml/2010/11/ac" url="F:\ExpEx\"/>
    </mc:Choice>
  </mc:AlternateContent>
  <xr:revisionPtr revIDLastSave="0" documentId="13_ncr:1_{C4F4671E-31F4-4B0C-8BD8-863B784C53C4}" xr6:coauthVersionLast="43" xr6:coauthVersionMax="43" xr10:uidLastSave="{00000000-0000-0000-0000-000000000000}"/>
  <bookViews>
    <workbookView xWindow="-120" yWindow="-120" windowWidth="36315" windowHeight="21840" activeTab="3" xr2:uid="{00000000-000D-0000-FFFF-FFFF00000000}"/>
  </bookViews>
  <sheets>
    <sheet name="Multiple TBs" sheetId="15" r:id="rId1"/>
    <sheet name="Clean" sheetId="16" r:id="rId2"/>
    <sheet name="Add categories" sheetId="17" r:id="rId3"/>
    <sheet name="Summarised Table" sheetId="18" r:id="rId4"/>
    <sheet name="Fully automated" sheetId="19" r:id="rId5"/>
    <sheet name="Final accounts" sheetId="12" r:id="rId6"/>
    <sheet name="CodeChart" sheetId="1" r:id="rId7"/>
    <sheet name="Power Query table" sheetId="4" r:id="rId8"/>
    <sheet name="Formatted alternative" sheetId="14" r:id="rId9"/>
    <sheet name="Accounts - SUMIFS" sheetId="2" r:id="rId10"/>
  </sheets>
  <definedNames>
    <definedName name="ExternalData_1" localSheetId="5" hidden="1">'Final accounts'!$A$3:$E$18</definedName>
    <definedName name="ExternalData_1" localSheetId="7" hidden="1">'Power Query table'!$A$1:$H$17</definedName>
    <definedName name="ExternalData_3" localSheetId="8" hidden="1">'Formatted alternative'!$A$1:$F$17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odeChart_60889f21-f536-4976-b875-61ee0d090c05" name="CodeChart" connection="Query - CodeChart"/>
          <x15:modelTable id="Consolidated_2a071b0a-abfa-4258-a0ab-dd9006aad379" name="Consolidated" connection="Query - Consolidated"/>
          <x15:modelTable id="Consolidated - source_38160fec-8724-4ff1-9c26-d16d28fde464" name="Consolidated - source" connection="Query - Consolidated - source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2" l="1"/>
  <c r="D22" i="2" l="1"/>
  <c r="D21" i="2"/>
  <c r="D20" i="2"/>
  <c r="D19" i="2"/>
  <c r="D18" i="2"/>
  <c r="D17" i="2"/>
  <c r="D16" i="2"/>
  <c r="D15" i="2"/>
  <c r="D14" i="2"/>
  <c r="D13" i="2"/>
  <c r="D11" i="2"/>
  <c r="E6" i="2"/>
  <c r="E5" i="2"/>
  <c r="E8" i="2" l="1"/>
  <c r="E23" i="2"/>
  <c r="E25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ExternalData_1" description="Data Model" type="5" refreshedVersion="6" minRefreshableVersion="5" saveData="1">
    <dbPr connection="Data Model Connection" command="Consolidated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Query - CodeChart" description="Connection to the 'CodeChart' query in the workbook." type="100" refreshedVersion="6" minRefreshableVersion="5">
    <extLst>
      <ext xmlns:x15="http://schemas.microsoft.com/office/spreadsheetml/2010/11/main" uri="{DE250136-89BD-433C-8126-D09CA5730AF9}">
        <x15:connection id="f05ee9e6-9c90-4df7-af21-b12f96565cea"/>
      </ext>
    </extLst>
  </connection>
  <connection id="3" xr16:uid="{2EF7F68E-FD6C-429A-9EDD-2706D8524769}" keepAlive="1" name="Query - CodeChart - subtotals" description="Connection to the 'CodeChart - subtotals' query in the workbook." type="5" refreshedVersion="0" background="1">
    <dbPr connection="Provider=Microsoft.Mashup.OleDb.1;Data Source=$Workbook$;Location=&quot;CodeChart - subtotals&quot;;Extended Properties=&quot;&quot;" command="SELECT * FROM [CodeChart - subtotals]"/>
  </connection>
  <connection id="4" xr16:uid="{00000000-0015-0000-FFFF-FFFF02000000}" name="Query - Consolidated" description="Connection to the 'Consolidated' query in the workbook." type="100" refreshedVersion="6" minRefreshableVersion="5">
    <extLst>
      <ext xmlns:x15="http://schemas.microsoft.com/office/spreadsheetml/2010/11/main" uri="{DE250136-89BD-433C-8126-D09CA5730AF9}">
        <x15:connection id="3bc54ed0-bfe9-4301-a7e0-e6d71f8b83ac"/>
      </ext>
    </extLst>
  </connection>
  <connection id="5" xr16:uid="{6DDCC085-8A18-40DF-AEEB-925749B47457}" keepAlive="1" name="Query - Consolidated - codes" description="Connection to the 'Consolidated - codes' query in the workbook." type="5" refreshedVersion="0" background="1">
    <dbPr connection="Provider=Microsoft.Mashup.OleDb.1;Data Source=$Workbook$;Location=&quot;Consolidated - codes&quot;;Extended Properties=&quot;&quot;" command="SELECT * FROM [Consolidated - codes]"/>
  </connection>
  <connection id="6" xr16:uid="{5C12A9E0-0430-4FB9-8288-8A3FEF4FBE88}" keepAlive="1" name="Query - Consolidated - individual" description="Connection to the 'Consolidated - individual' query in the workbook." type="5" refreshedVersion="6" background="1" saveData="1">
    <dbPr connection="Provider=Microsoft.Mashup.OleDb.1;Data Source=$Workbook$;Location=&quot;Consolidated - individual&quot;;Extended Properties=&quot;&quot;" command="SELECT * FROM [Consolidated - individual]"/>
  </connection>
  <connection id="7" xr16:uid="{00000000-0015-0000-FFFF-FFFF03000000}" name="Query - Consolidated - source" description="Connection to the 'Consolidated - source' query in the workbook." type="100" refreshedVersion="6" minRefreshableVersion="5">
    <extLst>
      <ext xmlns:x15="http://schemas.microsoft.com/office/spreadsheetml/2010/11/main" uri="{DE250136-89BD-433C-8126-D09CA5730AF9}">
        <x15:connection id="e6088e97-e29b-48b3-9134-c81402985879"/>
      </ext>
    </extLst>
  </connection>
  <connection id="8" xr16:uid="{73743F4D-12A5-44C4-9AB6-F24184A39B2E}" keepAlive="1" name="Query - Formatted 2" description="Connection to the 'Formatted 2' query in the workbook." type="5" refreshedVersion="6" background="1" saveData="1">
    <dbPr connection="Provider=Microsoft.Mashup.OleDb.1;Data Source=$Workbook$;Location=&quot;Formatted 2&quot;;Extended Properties=&quot;&quot;" command="SELECT * FROM [Formatted 2]"/>
  </connection>
  <connection id="9" xr16:uid="{00000000-0015-0000-FFFF-FFFF04000000}" keepAlive="1" name="Query - Formatted report" description="Connection to the 'Formatted report' query in the workbook." type="5" refreshedVersion="6" background="1" saveData="1">
    <dbPr connection="Provider=Microsoft.Mashup.OleDb.1;Data Source=$Workbook$;Location=&quot;Formatted report&quot;;Extended Properties=&quot;&quot;" command="SELECT * FROM [Formatted report]"/>
  </connection>
  <connection id="10" xr16:uid="{00000000-0015-0000-FFFF-FFFF05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<sst xmlns="http://schemas.openxmlformats.org/spreadsheetml/2006/main" count="204" uniqueCount="38">
  <si>
    <t>Code</t>
  </si>
  <si>
    <t>Category</t>
  </si>
  <si>
    <t>Sales</t>
  </si>
  <si>
    <t>Cost of sales</t>
  </si>
  <si>
    <t>Rent and rates</t>
  </si>
  <si>
    <t>Professional fees</t>
  </si>
  <si>
    <t>Insurance</t>
  </si>
  <si>
    <t>Printing, postage and stationery</t>
  </si>
  <si>
    <t>Advertising</t>
  </si>
  <si>
    <t>Telephone and communications</t>
  </si>
  <si>
    <t>Motor and travel</t>
  </si>
  <si>
    <t>Bank charges and interest</t>
  </si>
  <si>
    <t>General expenses</t>
  </si>
  <si>
    <t>Depreciation</t>
  </si>
  <si>
    <t>Financial</t>
  </si>
  <si>
    <t xml:space="preserve">£ </t>
  </si>
  <si>
    <t>£</t>
  </si>
  <si>
    <t>Gross profit</t>
  </si>
  <si>
    <t>Expenses:</t>
  </si>
  <si>
    <t>l</t>
  </si>
  <si>
    <t>Total expenses</t>
  </si>
  <si>
    <t>Net profit</t>
  </si>
  <si>
    <t>Value</t>
  </si>
  <si>
    <t>Profit and loss account for the year ended 31 March 2016</t>
  </si>
  <si>
    <t>Column</t>
  </si>
  <si>
    <t>DrCr</t>
  </si>
  <si>
    <t>Cr</t>
  </si>
  <si>
    <t>Dr</t>
  </si>
  <si>
    <t>Gross Profit</t>
  </si>
  <si>
    <t>First</t>
  </si>
  <si>
    <t>Last</t>
  </si>
  <si>
    <t>Net Profit</t>
  </si>
  <si>
    <t>Total Expenses</t>
  </si>
  <si>
    <t>1</t>
  </si>
  <si>
    <t>2</t>
  </si>
  <si>
    <t>Code2</t>
  </si>
  <si>
    <t>SubTotal</t>
  </si>
  <si>
    <t>Subsistence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</si>
</sst>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F800]dddd\,\ mmmm\ dd\,\ yy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6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Wingdings"/>
      <charset val="2"/>
    </font>
    <font>
      <i/>
      <sz val="10"/>
      <color rgb="FF7F7F7F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3F3F76"/>
      <name val="aria"/>
    </font>
    <font>
      <sz val="10"/>
      <color rgb="FFFF0000"/>
      <name val="Arial"/>
      <family val="2"/>
    </font>
    <font>
      <b/>
      <sz val="11"/>
      <color theme="3"/>
      <name val="Arial"/>
      <family val="2"/>
    </font>
    <font>
      <sz val="18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165" fontId="3" fillId="0" borderId="0"/>
    <xf numFmtId="165" fontId="1" fillId="0" borderId="0"/>
    <xf numFmtId="164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" borderId="2" applyNumberFormat="0" applyAlignment="0" applyProtection="0"/>
    <xf numFmtId="0" fontId="11" fillId="3" borderId="1" applyNumberFormat="0" applyAlignment="0" applyProtection="0"/>
    <xf numFmtId="0" fontId="12" fillId="2" borderId="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Alignment="0" applyProtection="0"/>
    <xf numFmtId="0" fontId="15" fillId="0" borderId="0" applyNumberFormat="0" applyFill="0" applyBorder="0" applyAlignment="0" applyProtection="0"/>
  </cellStyleXfs>
  <cellXfs count="19">
    <xf numFmtId="0" fontId="0" fillId="0" borderId="0" xfId="0"/>
    <xf numFmtId="165" fontId="4" fillId="0" borderId="0" xfId="1" applyFont="1"/>
    <xf numFmtId="0" fontId="3" fillId="0" borderId="0" xfId="1" applyNumberFormat="1"/>
    <xf numFmtId="165" fontId="3" fillId="0" borderId="0" xfId="1"/>
    <xf numFmtId="0" fontId="0" fillId="0" borderId="0" xfId="2" applyNumberFormat="1" applyFont="1"/>
    <xf numFmtId="0" fontId="5" fillId="0" borderId="3" xfId="2" applyNumberFormat="1" applyFont="1" applyBorder="1"/>
    <xf numFmtId="0" fontId="0" fillId="0" borderId="3" xfId="2" applyNumberFormat="1" applyFont="1" applyBorder="1" applyAlignment="1">
      <alignment horizontal="center" vertical="center"/>
    </xf>
    <xf numFmtId="0" fontId="0" fillId="0" borderId="3" xfId="2" applyNumberFormat="1" applyFont="1" applyBorder="1"/>
    <xf numFmtId="0" fontId="0" fillId="0" borderId="0" xfId="2" applyNumberFormat="1" applyFont="1" applyAlignment="1">
      <alignment horizontal="center" vertical="center"/>
    </xf>
    <xf numFmtId="0" fontId="6" fillId="0" borderId="0" xfId="2" applyNumberFormat="1" applyFont="1" applyAlignment="1">
      <alignment horizontal="center"/>
    </xf>
    <xf numFmtId="0" fontId="0" fillId="4" borderId="0" xfId="2" applyNumberFormat="1" applyFont="1" applyFill="1"/>
    <xf numFmtId="0" fontId="2" fillId="0" borderId="0" xfId="2" applyNumberFormat="1" applyFont="1"/>
    <xf numFmtId="0" fontId="8" fillId="0" borderId="0" xfId="2" applyNumberFormat="1" applyFont="1" applyAlignment="1">
      <alignment horizontal="center" vertical="center"/>
    </xf>
    <xf numFmtId="38" fontId="0" fillId="0" borderId="0" xfId="3" applyNumberFormat="1" applyFont="1"/>
    <xf numFmtId="38" fontId="2" fillId="4" borderId="0" xfId="3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NumberFormat="1"/>
    <xf numFmtId="0" fontId="6" fillId="0" borderId="0" xfId="2" applyNumberFormat="1" applyFont="1" applyAlignment="1">
      <alignment horizontal="center"/>
    </xf>
  </cellXfs>
  <cellStyles count="11">
    <cellStyle name="Calculation 2" xfId="6" xr:uid="{00000000-0005-0000-0000-000000000000}"/>
    <cellStyle name="Comma 2" xfId="3" xr:uid="{00000000-0005-0000-0000-000001000000}"/>
    <cellStyle name="Explanatory Text 2" xfId="4" xr:uid="{00000000-0005-0000-0000-000002000000}"/>
    <cellStyle name="Heading 1 2" xfId="9" xr:uid="{00000000-0005-0000-0000-000003000000}"/>
    <cellStyle name="Input 2" xfId="7" xr:uid="{00000000-0005-0000-0000-000004000000}"/>
    <cellStyle name="Normal" xfId="0" builtinId="0"/>
    <cellStyle name="Normal 2" xfId="2" xr:uid="{00000000-0005-0000-0000-000006000000}"/>
    <cellStyle name="Normal 2 2" xfId="1" xr:uid="{00000000-0005-0000-0000-000007000000}"/>
    <cellStyle name="Output 2" xfId="5" xr:uid="{00000000-0005-0000-0000-000008000000}"/>
    <cellStyle name="Title 2" xfId="10" xr:uid="{00000000-0005-0000-0000-000009000000}"/>
    <cellStyle name="Warning Text 2" xfId="8" xr:uid="{00000000-0005-0000-0000-00000A000000}"/>
  </cellStyles>
  <dxfs count="11">
    <dxf>
      <numFmt numFmtId="0" formatCode="General"/>
    </dxf>
    <dxf>
      <numFmt numFmtId="0" formatCode="General"/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0" formatCode="General"/>
    </dxf>
    <dxf>
      <font>
        <b/>
        <i val="0"/>
      </font>
    </dxf>
    <dxf>
      <numFmt numFmtId="167" formatCode="#,##0_);[Red]\(#,##0\);\-"/>
    </dxf>
    <dxf>
      <numFmt numFmtId="168" formatCode="[Red]\(#,##0\);#,##0_);\-"/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svg"/><Relationship Id="rId5" Type="http://schemas.openxmlformats.org/officeDocument/2006/relationships/image" Target="../media/image8.png"/><Relationship Id="rId4" Type="http://schemas.openxmlformats.org/officeDocument/2006/relationships/image" Target="../media/image7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svg"/><Relationship Id="rId2" Type="http://schemas.openxmlformats.org/officeDocument/2006/relationships/image" Target="../media/image8.png"/><Relationship Id="rId1" Type="http://schemas.openxmlformats.org/officeDocument/2006/relationships/image" Target="../media/image11.png"/><Relationship Id="rId4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9.svg"/><Relationship Id="rId1" Type="http://schemas.openxmlformats.org/officeDocument/2006/relationships/image" Target="../media/image8.pn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37357</xdr:colOff>
      <xdr:row>27</xdr:row>
      <xdr:rowOff>27946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E799BC-D47C-438B-B904-09220182D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5942857" cy="5028571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314325</xdr:colOff>
      <xdr:row>5</xdr:row>
      <xdr:rowOff>85725</xdr:rowOff>
    </xdr:from>
    <xdr:to>
      <xdr:col>14</xdr:col>
      <xdr:colOff>351682</xdr:colOff>
      <xdr:row>31</xdr:row>
      <xdr:rowOff>161296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8243B8-3A51-46F5-BE53-B7F587CD6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5575" y="1133475"/>
          <a:ext cx="5942857" cy="5028571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11</xdr:row>
      <xdr:rowOff>85725</xdr:rowOff>
    </xdr:from>
    <xdr:to>
      <xdr:col>18</xdr:col>
      <xdr:colOff>142132</xdr:colOff>
      <xdr:row>37</xdr:row>
      <xdr:rowOff>161296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173E2F-BA65-4086-B87B-E48631F8D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48225" y="2276475"/>
          <a:ext cx="5942857" cy="50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28575</xdr:rowOff>
    </xdr:from>
    <xdr:to>
      <xdr:col>12</xdr:col>
      <xdr:colOff>66675</xdr:colOff>
      <xdr:row>38</xdr:row>
      <xdr:rowOff>71612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1E92BAC-6DC6-4F65-8CA3-D06CFA380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4" y="266700"/>
          <a:ext cx="6553201" cy="71391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28575</xdr:rowOff>
    </xdr:from>
    <xdr:to>
      <xdr:col>9</xdr:col>
      <xdr:colOff>504173</xdr:colOff>
      <xdr:row>30</xdr:row>
      <xdr:rowOff>142164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83FC9-47CB-4D37-98E1-84443F5BB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66700"/>
          <a:ext cx="5219048" cy="5685714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5</xdr:row>
      <xdr:rowOff>171450</xdr:rowOff>
    </xdr:from>
    <xdr:to>
      <xdr:col>17</xdr:col>
      <xdr:colOff>332969</xdr:colOff>
      <xdr:row>22</xdr:row>
      <xdr:rowOff>66283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E1B7D1-61BF-4996-9CAF-8A479C24C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0" y="1219200"/>
          <a:ext cx="3247619" cy="3133333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11</xdr:row>
      <xdr:rowOff>133350</xdr:rowOff>
    </xdr:from>
    <xdr:to>
      <xdr:col>11</xdr:col>
      <xdr:colOff>447675</xdr:colOff>
      <xdr:row>16</xdr:row>
      <xdr:rowOff>95250</xdr:rowOff>
    </xdr:to>
    <xdr:pic>
      <xdr:nvPicPr>
        <xdr:cNvPr id="5" name="Graphic 4" descr="Add">
          <a:extLst>
            <a:ext uri="{FF2B5EF4-FFF2-40B4-BE49-F238E27FC236}">
              <a16:creationId xmlns:a16="http://schemas.microsoft.com/office/drawing/2014/main" id="{D0E53EC2-78F2-416F-9066-5B8D5C8F1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048375" y="23241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17</xdr:col>
      <xdr:colOff>514350</xdr:colOff>
      <xdr:row>11</xdr:row>
      <xdr:rowOff>104775</xdr:rowOff>
    </xdr:from>
    <xdr:to>
      <xdr:col>19</xdr:col>
      <xdr:colOff>247650</xdr:colOff>
      <xdr:row>16</xdr:row>
      <xdr:rowOff>66675</xdr:rowOff>
    </xdr:to>
    <xdr:pic>
      <xdr:nvPicPr>
        <xdr:cNvPr id="7" name="Graphic 6" descr="Play">
          <a:extLst>
            <a:ext uri="{FF2B5EF4-FFF2-40B4-BE49-F238E27FC236}">
              <a16:creationId xmlns:a16="http://schemas.microsoft.com/office/drawing/2014/main" id="{7A32B09E-F7AA-4011-99BE-1D844EC1D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0572750" y="22955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219075</xdr:colOff>
      <xdr:row>0</xdr:row>
      <xdr:rowOff>142875</xdr:rowOff>
    </xdr:from>
    <xdr:to>
      <xdr:col>28</xdr:col>
      <xdr:colOff>551744</xdr:colOff>
      <xdr:row>28</xdr:row>
      <xdr:rowOff>132673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B442905-AD8B-414E-ABDE-C28A31910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58575" y="142875"/>
          <a:ext cx="5647619" cy="5419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361462</xdr:colOff>
      <xdr:row>18</xdr:row>
      <xdr:rowOff>104351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86E8058-7DD5-4921-9DE8-173A1286F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3904762" cy="33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514350</xdr:colOff>
      <xdr:row>7</xdr:row>
      <xdr:rowOff>0</xdr:rowOff>
    </xdr:from>
    <xdr:to>
      <xdr:col>9</xdr:col>
      <xdr:colOff>247650</xdr:colOff>
      <xdr:row>11</xdr:row>
      <xdr:rowOff>152400</xdr:rowOff>
    </xdr:to>
    <xdr:pic>
      <xdr:nvPicPr>
        <xdr:cNvPr id="8" name="Graphic 7" descr="Play">
          <a:extLst>
            <a:ext uri="{FF2B5EF4-FFF2-40B4-BE49-F238E27FC236}">
              <a16:creationId xmlns:a16="http://schemas.microsoft.com/office/drawing/2014/main" id="{F755B1BA-9F7D-4373-841A-857E44C33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667250" y="142875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9</xdr:col>
      <xdr:colOff>309562</xdr:colOff>
      <xdr:row>0</xdr:row>
      <xdr:rowOff>130968</xdr:rowOff>
    </xdr:from>
    <xdr:to>
      <xdr:col>22</xdr:col>
      <xdr:colOff>399071</xdr:colOff>
      <xdr:row>27</xdr:row>
      <xdr:rowOff>44599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88CA2C-26E3-4006-8C36-A8B8CD675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79281" y="130968"/>
          <a:ext cx="7828571" cy="5152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552450</xdr:colOff>
      <xdr:row>9</xdr:row>
      <xdr:rowOff>47625</xdr:rowOff>
    </xdr:from>
    <xdr:to>
      <xdr:col>13</xdr:col>
      <xdr:colOff>285750</xdr:colOff>
      <xdr:row>14</xdr:row>
      <xdr:rowOff>9525</xdr:rowOff>
    </xdr:to>
    <xdr:pic>
      <xdr:nvPicPr>
        <xdr:cNvPr id="3" name="Graphic 2" descr="Play">
          <a:extLst>
            <a:ext uri="{FF2B5EF4-FFF2-40B4-BE49-F238E27FC236}">
              <a16:creationId xmlns:a16="http://schemas.microsoft.com/office/drawing/2014/main" id="{B8C49DB2-F249-45B7-BB1C-525FA0E65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67550" y="18573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200025</xdr:rowOff>
    </xdr:from>
    <xdr:to>
      <xdr:col>11</xdr:col>
      <xdr:colOff>370648</xdr:colOff>
      <xdr:row>22</xdr:row>
      <xdr:rowOff>113775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9C0470-CD12-4934-98FA-7FD649D3A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200025"/>
          <a:ext cx="6619048" cy="420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1</xdr:row>
      <xdr:rowOff>57150</xdr:rowOff>
    </xdr:from>
    <xdr:to>
      <xdr:col>24</xdr:col>
      <xdr:colOff>456373</xdr:colOff>
      <xdr:row>23</xdr:row>
      <xdr:rowOff>18525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BBF90D9-94B1-4638-BB11-187562185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29575" y="295275"/>
          <a:ext cx="6619048" cy="42000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headers="0" adjustColumnWidth="0" connectionId="9" xr16:uid="{00000000-0016-0000-0300-000000000000}" autoFormatId="16" applyNumberFormats="0" applyBorderFormats="0" applyFontFormats="0" applyPatternFormats="0" applyAlignmentFormats="0" applyWidthHeightFormats="0">
  <queryTableRefresh headersInLastRefresh="0" nextId="28">
    <queryTableFields count="5">
      <queryTableField id="24" name="DrCr" tableColumnId="18"/>
      <queryTableField id="26" name="SubTotal" tableColumnId="19"/>
      <queryTableField id="1" name="Category" tableColumnId="7"/>
      <queryTableField id="22" name="£" tableColumnId="16"/>
      <queryTableField id="23" name="£ " tableColumnId="1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00000000-0016-0000-0500-000001000000}" autoFormatId="16" applyNumberFormats="0" applyBorderFormats="0" applyFontFormats="0" applyPatternFormats="0" applyAlignmentFormats="0" applyWidthHeightFormats="0">
  <queryTableRefresh preserveSortFilterLayout="0" nextId="9">
    <queryTableFields count="8">
      <queryTableField id="1" name="Category" tableColumnId="1"/>
      <queryTableField id="2" name="DrCr" tableColumnId="2"/>
      <queryTableField id="3" name="Column" tableColumnId="3"/>
      <queryTableField id="4" name="SubTotal" tableColumnId="4"/>
      <queryTableField id="5" name="Value" tableColumnId="5"/>
      <queryTableField id="6" name="First" tableColumnId="6"/>
      <queryTableField id="7" name="Last" tableColumnId="7"/>
      <queryTableField id="8" name="Code2" tableColumnId="8"/>
    </queryTableFields>
  </queryTableRefresh>
  <extLst>
    <ext xmlns:x15="http://schemas.microsoft.com/office/spreadsheetml/2010/11/main" uri="{883FBD77-0823-4a55-B5E3-86C4891E6966}">
      <x15:queryTable sourceDataName="Query - Consolidated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8" xr16:uid="{E1C3AC6D-E4BB-455B-B698-EF098D0C6A81}" autoFormatId="16" applyNumberFormats="0" applyBorderFormats="0" applyFontFormats="0" applyPatternFormats="0" applyAlignmentFormats="0" applyWidthHeightFormats="0">
  <queryTableRefresh nextId="7">
    <queryTableFields count="6">
      <queryTableField id="1" name="Category" tableColumnId="1"/>
      <queryTableField id="2" name="DrCr" tableColumnId="2"/>
      <queryTableField id="3" name="Column" tableColumnId="3"/>
      <queryTableField id="4" name="SubTotal" tableColumnId="4"/>
      <queryTableField id="5" name="Value" tableColumnId="5"/>
      <queryTableField id="6" name="Code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Formatted_report" displayName="Formatted_report" ref="A3:E18" tableType="queryTable" headerRowCount="0" totalsRowShown="0">
  <tableColumns count="5">
    <tableColumn id="18" xr3:uid="{00000000-0010-0000-0000-000012000000}" uniqueName="18" name="DrCr" queryTableFieldId="24"/>
    <tableColumn id="19" xr3:uid="{00000000-0010-0000-0000-000013000000}" uniqueName="19" name="SubTotal" queryTableFieldId="26"/>
    <tableColumn id="7" xr3:uid="{00000000-0010-0000-0000-000007000000}" uniqueName="7" name="Category" queryTableFieldId="1" headerRowDxfId="6" dataDxfId="1"/>
    <tableColumn id="16" xr3:uid="{00000000-0010-0000-0000-000010000000}" uniqueName="16" name="£" queryTableFieldId="22"/>
    <tableColumn id="17" xr3:uid="{00000000-0010-0000-0000-000011000000}" uniqueName="17" name="£ " queryTableFieldId="23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CodeChart" displayName="CodeChart" ref="A1:G18" totalsRowShown="0" headerRowDxfId="5" headerRowCellStyle="Normal 2 2">
  <autoFilter ref="A1:G18" xr:uid="{00000000-0009-0000-0100-000001000000}"/>
  <tableColumns count="7">
    <tableColumn id="1" xr3:uid="{00000000-0010-0000-0100-000001000000}" name="Code" dataDxfId="4" dataCellStyle="Normal 2 2"/>
    <tableColumn id="2" xr3:uid="{00000000-0010-0000-0100-000002000000}" name="Category" dataDxfId="3" dataCellStyle="Normal 2"/>
    <tableColumn id="3" xr3:uid="{00000000-0010-0000-0100-000003000000}" name="Column"/>
    <tableColumn id="4" xr3:uid="{00000000-0010-0000-0100-000004000000}" name="DrCr"/>
    <tableColumn id="7" xr3:uid="{00000000-0010-0000-0100-000007000000}" name="SubTotal"/>
    <tableColumn id="5" xr3:uid="{00000000-0010-0000-0100-000005000000}" name="First"/>
    <tableColumn id="6" xr3:uid="{00000000-0010-0000-0100-000006000000}" name="Las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Consolidated" displayName="Consolidated" ref="A1:H17" tableType="queryTable" totalsRowShown="0">
  <autoFilter ref="A1:H17" xr:uid="{283D97D0-C010-4701-A076-807817AC706B}"/>
  <tableColumns count="8">
    <tableColumn id="1" xr3:uid="{CCADED7D-F456-4E41-8D2B-1FA9E553F532}" uniqueName="1" name="Category" queryTableFieldId="1"/>
    <tableColumn id="2" xr3:uid="{29AE1EDC-F030-41D0-8174-A029E6585BC6}" uniqueName="2" name="DrCr" queryTableFieldId="2"/>
    <tableColumn id="3" xr3:uid="{A740212B-4039-4850-88CF-3A6ED2936E84}" uniqueName="3" name="Column" queryTableFieldId="3"/>
    <tableColumn id="4" xr3:uid="{E77FDC3E-3FB5-431E-946E-F6D078120664}" uniqueName="4" name="SubTotal" queryTableFieldId="4"/>
    <tableColumn id="5" xr3:uid="{38D03BA0-B542-4711-804A-03209E204094}" uniqueName="5" name="Value" queryTableFieldId="5"/>
    <tableColumn id="6" xr3:uid="{5C562419-CC77-4AA0-A8C5-C8A21D01956D}" uniqueName="6" name="First" queryTableFieldId="6"/>
    <tableColumn id="7" xr3:uid="{7D023B7E-E7BF-409F-9BD8-43AE49502AFF}" uniqueName="7" name="Last" queryTableFieldId="7"/>
    <tableColumn id="8" xr3:uid="{0C415D15-50D6-4032-9F91-D15A05ECCB29}" uniqueName="8" name="Code2" queryTableFieldId="8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2F8C75-0AE0-4497-9A94-139B83608382}" name="Formatted_2" displayName="Formatted_2" ref="A1:F17" tableType="queryTable" totalsRowShown="0">
  <autoFilter ref="A1:F17" xr:uid="{4F444CB6-C528-42FC-93FC-1C45F8C3FC81}"/>
  <tableColumns count="6">
    <tableColumn id="1" xr3:uid="{35AE9E90-A0C9-40B2-BBDA-BF7884649598}" uniqueName="1" name="Category" queryTableFieldId="1" dataDxfId="0"/>
    <tableColumn id="2" xr3:uid="{42733932-DBC4-4719-9CE2-868A6031EEEA}" uniqueName="2" name="DrCr" queryTableFieldId="2"/>
    <tableColumn id="3" xr3:uid="{2734D4BF-BFEB-426A-A3CE-F7DB9D8E2B14}" uniqueName="3" name="Column" queryTableFieldId="3"/>
    <tableColumn id="4" xr3:uid="{7622AE73-6441-4648-BB2C-F166B9A5BDD3}" uniqueName="4" name="SubTotal" queryTableFieldId="4"/>
    <tableColumn id="5" xr3:uid="{CCDCCCCE-62FB-40B5-ABE1-7A8028F0CBBF}" uniqueName="5" name="Value" queryTableFieldId="5"/>
    <tableColumn id="6" xr3:uid="{B0A282ED-5F9F-4848-8FC6-7C9C2BC6D078}" uniqueName="6" name="Code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35A07-0A24-41B7-AEFC-92A67BD1A730}">
  <sheetPr codeName="Sheet2"/>
  <dimension ref="A1:A2"/>
  <sheetViews>
    <sheetView showGridLines="0" zoomScale="60" zoomScaleNormal="60" workbookViewId="0">
      <selection activeCell="O22" sqref="O22"/>
    </sheetView>
  </sheetViews>
  <sheetFormatPr defaultColWidth="8.85546875" defaultRowHeight="15"/>
  <cols>
    <col min="1" max="1" width="9.140625" customWidth="1"/>
  </cols>
  <sheetData>
    <row r="1" ht="18.75" customHeight="1"/>
    <row r="2" ht="18.75" customHeight="1"/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F06F2-9FF8-4432-995C-E81C9B44B8D0}">
  <sheetPr codeName="Sheet3"/>
  <dimension ref="A1:A2"/>
  <sheetViews>
    <sheetView showGridLines="0" topLeftCell="A2" zoomScale="60" zoomScaleNormal="60" workbookViewId="0">
      <selection activeCell="B3" sqref="B3"/>
    </sheetView>
  </sheetViews>
  <sheetFormatPr defaultColWidth="8.85546875" defaultRowHeight="15"/>
  <cols>
    <col min="1" max="1" width="9.140625" customWidth="1"/>
  </cols>
  <sheetData>
    <row r="1" ht="18.75" customHeight="1"/>
    <row r="2" ht="18.75" customHeight="1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1D25A-E9C8-43B4-A0E9-8CAE9D44B97A}">
  <sheetPr codeName="Sheet4"/>
  <dimension ref="A1:A2"/>
  <sheetViews>
    <sheetView showGridLines="0" zoomScale="70" zoomScaleNormal="70" workbookViewId="0">
      <selection activeCell="V14" sqref="V14"/>
    </sheetView>
  </sheetViews>
  <sheetFormatPr defaultColWidth="8.85546875" defaultRowHeight="15"/>
  <cols>
    <col min="1" max="1" width="9.140625" customWidth="1"/>
  </cols>
  <sheetData>
    <row r="1" ht="18.75" customHeight="1"/>
    <row r="2" ht="18.75" customHeight="1"/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6B38-EF85-4F65-9E8E-DF7C640E4757}">
  <sheetPr codeName="Sheet5"/>
  <dimension ref="A1:A2"/>
  <sheetViews>
    <sheetView showGridLines="0" tabSelected="1" zoomScale="80" zoomScaleNormal="80" workbookViewId="0">
      <selection activeCell="R39" sqref="R39"/>
    </sheetView>
  </sheetViews>
  <sheetFormatPr defaultColWidth="8.85546875" defaultRowHeight="15"/>
  <cols>
    <col min="1" max="1" width="9.140625" customWidth="1"/>
  </cols>
  <sheetData>
    <row r="1" ht="18.75" customHeight="1"/>
    <row r="2" ht="18.75" customHeight="1"/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66697-3771-459D-8515-B477B70CA7A6}">
  <sheetPr codeName="Sheet6"/>
  <dimension ref="A1:A2"/>
  <sheetViews>
    <sheetView showGridLines="0" topLeftCell="C1" zoomScale="90" zoomScaleNormal="90" workbookViewId="0">
      <selection activeCell="AE18" sqref="AE18"/>
    </sheetView>
  </sheetViews>
  <sheetFormatPr defaultColWidth="8.85546875" defaultRowHeight="15"/>
  <cols>
    <col min="1" max="1" width="9.140625" customWidth="1"/>
  </cols>
  <sheetData>
    <row r="1" ht="18.75" customHeight="1"/>
    <row r="2" ht="18.75" customHeight="1"/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E18"/>
  <sheetViews>
    <sheetView showGridLines="0" topLeftCell="C1" workbookViewId="0">
      <selection activeCell="D12" sqref="D12"/>
    </sheetView>
  </sheetViews>
  <sheetFormatPr defaultRowHeight="15"/>
  <cols>
    <col min="1" max="1" width="3" hidden="1" customWidth="1"/>
    <col min="2" max="2" width="3.85546875" hidden="1" customWidth="1"/>
    <col min="3" max="3" width="36" customWidth="1"/>
    <col min="4" max="5" width="17.42578125" customWidth="1"/>
    <col min="6" max="6" width="7.140625" bestFit="1" customWidth="1"/>
    <col min="7" max="7" width="10.140625" bestFit="1" customWidth="1"/>
    <col min="8" max="8" width="9.7109375" bestFit="1" customWidth="1"/>
    <col min="9" max="9" width="11.7109375" bestFit="1" customWidth="1"/>
    <col min="10" max="10" width="11.28515625" bestFit="1" customWidth="1"/>
    <col min="11" max="11" width="7.85546875" bestFit="1" customWidth="1"/>
    <col min="12" max="12" width="9.7109375" customWidth="1"/>
    <col min="13" max="13" width="10" bestFit="1" customWidth="1"/>
    <col min="14" max="14" width="10" customWidth="1"/>
    <col min="15" max="15" width="6.7109375" customWidth="1"/>
    <col min="16" max="16" width="8.85546875" bestFit="1" customWidth="1"/>
    <col min="17" max="17" width="10" customWidth="1"/>
    <col min="18" max="18" width="10" bestFit="1" customWidth="1"/>
  </cols>
  <sheetData>
    <row r="1" spans="1:5" ht="21">
      <c r="C1" s="5" t="s">
        <v>23</v>
      </c>
    </row>
    <row r="2" spans="1:5">
      <c r="D2" s="15" t="s">
        <v>16</v>
      </c>
      <c r="E2" s="15" t="s">
        <v>16</v>
      </c>
    </row>
    <row r="3" spans="1:5">
      <c r="A3" t="s">
        <v>26</v>
      </c>
      <c r="C3" s="17" t="s">
        <v>2</v>
      </c>
      <c r="E3">
        <v>-59147300</v>
      </c>
    </row>
    <row r="4" spans="1:5">
      <c r="A4" t="s">
        <v>27</v>
      </c>
      <c r="C4" s="17" t="s">
        <v>3</v>
      </c>
      <c r="E4">
        <v>3393600</v>
      </c>
    </row>
    <row r="5" spans="1:5">
      <c r="A5" t="s">
        <v>26</v>
      </c>
      <c r="B5" s="16">
        <v>1</v>
      </c>
      <c r="C5" s="17" t="s">
        <v>28</v>
      </c>
      <c r="E5">
        <v>-55753700</v>
      </c>
    </row>
    <row r="6" spans="1:5">
      <c r="A6" t="s">
        <v>27</v>
      </c>
      <c r="C6" s="17" t="s">
        <v>4</v>
      </c>
      <c r="D6">
        <v>825000</v>
      </c>
    </row>
    <row r="7" spans="1:5">
      <c r="A7" t="s">
        <v>27</v>
      </c>
      <c r="C7" s="17" t="s">
        <v>5</v>
      </c>
      <c r="D7">
        <v>21000</v>
      </c>
    </row>
    <row r="8" spans="1:5">
      <c r="A8" t="s">
        <v>27</v>
      </c>
      <c r="C8" s="17" t="s">
        <v>6</v>
      </c>
      <c r="D8">
        <v>11500</v>
      </c>
    </row>
    <row r="9" spans="1:5">
      <c r="A9" t="s">
        <v>27</v>
      </c>
      <c r="C9" s="17" t="s">
        <v>7</v>
      </c>
      <c r="D9">
        <v>47400</v>
      </c>
    </row>
    <row r="10" spans="1:5">
      <c r="A10" t="s">
        <v>27</v>
      </c>
      <c r="C10" s="17" t="s">
        <v>8</v>
      </c>
      <c r="D10">
        <v>27600</v>
      </c>
    </row>
    <row r="11" spans="1:5">
      <c r="A11" t="s">
        <v>27</v>
      </c>
      <c r="C11" s="17" t="s">
        <v>9</v>
      </c>
      <c r="D11">
        <v>73600</v>
      </c>
    </row>
    <row r="12" spans="1:5">
      <c r="A12" t="s">
        <v>27</v>
      </c>
      <c r="C12" s="17" t="s">
        <v>10</v>
      </c>
      <c r="D12">
        <v>137400</v>
      </c>
    </row>
    <row r="13" spans="1:5">
      <c r="A13" t="s">
        <v>27</v>
      </c>
      <c r="C13" s="17" t="s">
        <v>11</v>
      </c>
      <c r="D13">
        <v>70400</v>
      </c>
    </row>
    <row r="14" spans="1:5">
      <c r="A14" t="s">
        <v>27</v>
      </c>
      <c r="C14" s="17" t="s">
        <v>37</v>
      </c>
      <c r="D14">
        <v>188600</v>
      </c>
    </row>
    <row r="15" spans="1:5">
      <c r="A15" t="s">
        <v>27</v>
      </c>
      <c r="C15" s="17" t="s">
        <v>12</v>
      </c>
      <c r="D15">
        <v>11800</v>
      </c>
    </row>
    <row r="16" spans="1:5">
      <c r="A16" t="s">
        <v>27</v>
      </c>
      <c r="C16" s="17" t="s">
        <v>13</v>
      </c>
      <c r="D16">
        <v>303000</v>
      </c>
    </row>
    <row r="17" spans="1:5">
      <c r="A17" t="s">
        <v>27</v>
      </c>
      <c r="B17">
        <v>1</v>
      </c>
      <c r="C17" s="17" t="s">
        <v>32</v>
      </c>
      <c r="E17">
        <v>1717300</v>
      </c>
    </row>
    <row r="18" spans="1:5">
      <c r="A18" t="s">
        <v>26</v>
      </c>
      <c r="B18">
        <v>1</v>
      </c>
      <c r="C18" s="17" t="s">
        <v>31</v>
      </c>
      <c r="E18">
        <v>-54036400</v>
      </c>
    </row>
  </sheetData>
  <conditionalFormatting sqref="D3:E18">
    <cfRule type="expression" priority="2" stopIfTrue="1">
      <formula>ISBLANK(D3)</formula>
    </cfRule>
    <cfRule type="expression" dxfId="10" priority="4">
      <formula>($B3=1)</formula>
    </cfRule>
    <cfRule type="expression" dxfId="9" priority="5">
      <formula>($A3="Cr")</formula>
    </cfRule>
    <cfRule type="expression" dxfId="8" priority="6">
      <formula>($A3="Dr")</formula>
    </cfRule>
  </conditionalFormatting>
  <conditionalFormatting sqref="C3:C18">
    <cfRule type="expression" dxfId="7" priority="1">
      <formula>($B3=1)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G18"/>
  <sheetViews>
    <sheetView showGridLines="0" workbookViewId="0">
      <selection activeCell="I13" sqref="I13"/>
    </sheetView>
  </sheetViews>
  <sheetFormatPr defaultRowHeight="15"/>
  <cols>
    <col min="2" max="2" width="31.42578125" customWidth="1"/>
    <col min="5" max="5" width="11.42578125" bestFit="1" customWidth="1"/>
  </cols>
  <sheetData>
    <row r="1" spans="1:7">
      <c r="A1" s="1" t="s">
        <v>0</v>
      </c>
      <c r="B1" s="1" t="s">
        <v>1</v>
      </c>
      <c r="C1" s="1" t="s">
        <v>24</v>
      </c>
      <c r="D1" s="1" t="s">
        <v>25</v>
      </c>
      <c r="E1" s="1" t="s">
        <v>36</v>
      </c>
      <c r="F1" s="1" t="s">
        <v>29</v>
      </c>
      <c r="G1" s="1" t="s">
        <v>30</v>
      </c>
    </row>
    <row r="2" spans="1:7">
      <c r="A2" s="2">
        <v>0</v>
      </c>
      <c r="B2" s="3" t="s">
        <v>2</v>
      </c>
      <c r="C2">
        <v>1</v>
      </c>
      <c r="D2" t="s">
        <v>26</v>
      </c>
    </row>
    <row r="3" spans="1:7">
      <c r="A3" s="2">
        <v>100</v>
      </c>
      <c r="B3" s="3" t="s">
        <v>3</v>
      </c>
      <c r="C3">
        <v>1</v>
      </c>
      <c r="D3" t="s">
        <v>27</v>
      </c>
    </row>
    <row r="4" spans="1:7">
      <c r="A4" s="2">
        <v>200</v>
      </c>
      <c r="B4" s="3" t="s">
        <v>4</v>
      </c>
      <c r="C4">
        <v>2</v>
      </c>
      <c r="D4" t="s">
        <v>27</v>
      </c>
    </row>
    <row r="5" spans="1:7">
      <c r="A5" s="2">
        <v>230</v>
      </c>
      <c r="B5" s="4" t="s">
        <v>5</v>
      </c>
      <c r="C5">
        <v>2</v>
      </c>
      <c r="D5" t="s">
        <v>27</v>
      </c>
    </row>
    <row r="6" spans="1:7">
      <c r="A6" s="2">
        <v>240</v>
      </c>
      <c r="B6" s="4" t="s">
        <v>6</v>
      </c>
      <c r="C6">
        <v>2</v>
      </c>
      <c r="D6" t="s">
        <v>27</v>
      </c>
    </row>
    <row r="7" spans="1:7">
      <c r="A7" s="2">
        <v>260</v>
      </c>
      <c r="B7" s="4" t="s">
        <v>7</v>
      </c>
      <c r="C7">
        <v>2</v>
      </c>
      <c r="D7" t="s">
        <v>27</v>
      </c>
    </row>
    <row r="8" spans="1:7">
      <c r="A8" s="2">
        <v>270</v>
      </c>
      <c r="B8" s="4" t="s">
        <v>8</v>
      </c>
      <c r="C8">
        <v>2</v>
      </c>
      <c r="D8" t="s">
        <v>27</v>
      </c>
    </row>
    <row r="9" spans="1:7">
      <c r="A9" s="2">
        <v>280</v>
      </c>
      <c r="B9" s="4" t="s">
        <v>9</v>
      </c>
      <c r="C9">
        <v>2</v>
      </c>
      <c r="D9" t="s">
        <v>27</v>
      </c>
    </row>
    <row r="10" spans="1:7">
      <c r="A10" s="2">
        <v>320</v>
      </c>
      <c r="B10" s="4" t="s">
        <v>10</v>
      </c>
      <c r="C10">
        <v>2</v>
      </c>
      <c r="D10" t="s">
        <v>27</v>
      </c>
    </row>
    <row r="11" spans="1:7">
      <c r="A11" s="2">
        <v>340</v>
      </c>
      <c r="B11" s="4" t="s">
        <v>11</v>
      </c>
      <c r="C11">
        <v>2</v>
      </c>
      <c r="D11" t="s">
        <v>27</v>
      </c>
    </row>
    <row r="12" spans="1:7">
      <c r="A12" s="2">
        <v>380</v>
      </c>
      <c r="B12" s="4" t="s">
        <v>12</v>
      </c>
      <c r="C12">
        <v>2</v>
      </c>
      <c r="D12" t="s">
        <v>27</v>
      </c>
    </row>
    <row r="13" spans="1:7">
      <c r="A13" s="2">
        <v>400</v>
      </c>
      <c r="B13" s="4" t="s">
        <v>13</v>
      </c>
      <c r="C13">
        <v>2</v>
      </c>
      <c r="D13" t="s">
        <v>27</v>
      </c>
    </row>
    <row r="14" spans="1:7">
      <c r="A14" s="2">
        <v>500</v>
      </c>
      <c r="B14" s="2" t="s">
        <v>14</v>
      </c>
      <c r="C14">
        <v>2</v>
      </c>
      <c r="D14" t="s">
        <v>27</v>
      </c>
    </row>
    <row r="15" spans="1:7">
      <c r="A15" s="2">
        <v>199.1</v>
      </c>
      <c r="B15" s="4" t="s">
        <v>28</v>
      </c>
      <c r="C15">
        <v>1</v>
      </c>
      <c r="D15" t="s">
        <v>26</v>
      </c>
      <c r="E15">
        <v>1</v>
      </c>
      <c r="F15">
        <v>0</v>
      </c>
      <c r="G15">
        <v>199</v>
      </c>
    </row>
    <row r="16" spans="1:7">
      <c r="A16" s="2">
        <v>599.20000000000005</v>
      </c>
      <c r="B16" s="4" t="s">
        <v>31</v>
      </c>
      <c r="C16">
        <v>1</v>
      </c>
      <c r="D16" t="s">
        <v>26</v>
      </c>
      <c r="E16">
        <v>1</v>
      </c>
      <c r="F16">
        <v>0</v>
      </c>
      <c r="G16">
        <v>599</v>
      </c>
    </row>
    <row r="17" spans="1:7">
      <c r="A17" s="2">
        <v>599.1</v>
      </c>
      <c r="B17" s="4" t="s">
        <v>32</v>
      </c>
      <c r="C17">
        <v>1</v>
      </c>
      <c r="D17" t="s">
        <v>27</v>
      </c>
      <c r="E17">
        <v>1</v>
      </c>
      <c r="F17">
        <v>200</v>
      </c>
      <c r="G17">
        <v>599</v>
      </c>
    </row>
    <row r="18" spans="1:7">
      <c r="A18" s="2">
        <v>360</v>
      </c>
      <c r="B18" s="4" t="s">
        <v>37</v>
      </c>
      <c r="C18">
        <v>2</v>
      </c>
      <c r="D18" t="s">
        <v>27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7"/>
  <sheetViews>
    <sheetView showGridLines="0" workbookViewId="0">
      <selection activeCell="E7" sqref="E7"/>
    </sheetView>
  </sheetViews>
  <sheetFormatPr defaultRowHeight="15"/>
  <cols>
    <col min="1" max="1" width="30" bestFit="1" customWidth="1"/>
    <col min="2" max="2" width="7.140625" customWidth="1"/>
    <col min="3" max="3" width="10.140625" customWidth="1"/>
    <col min="4" max="4" width="11" customWidth="1"/>
    <col min="5" max="5" width="9.7109375" bestFit="1" customWidth="1"/>
    <col min="6" max="6" width="7.140625" customWidth="1"/>
    <col min="7" max="7" width="6.7109375" customWidth="1"/>
    <col min="8" max="8" width="8.85546875" customWidth="1"/>
    <col min="9" max="10" width="11.140625" bestFit="1" customWidth="1"/>
  </cols>
  <sheetData>
    <row r="1" spans="1:8">
      <c r="A1" t="s">
        <v>1</v>
      </c>
      <c r="B1" t="s">
        <v>25</v>
      </c>
      <c r="C1" t="s">
        <v>24</v>
      </c>
      <c r="D1" t="s">
        <v>36</v>
      </c>
      <c r="E1" t="s">
        <v>22</v>
      </c>
      <c r="F1" t="s">
        <v>29</v>
      </c>
      <c r="G1" t="s">
        <v>30</v>
      </c>
      <c r="H1" t="s">
        <v>35</v>
      </c>
    </row>
    <row r="2" spans="1:8">
      <c r="A2" t="s">
        <v>2</v>
      </c>
      <c r="B2" t="s">
        <v>26</v>
      </c>
      <c r="C2" t="s">
        <v>33</v>
      </c>
      <c r="E2">
        <v>-59147300</v>
      </c>
      <c r="F2">
        <v>0</v>
      </c>
      <c r="G2">
        <v>60</v>
      </c>
      <c r="H2">
        <v>0</v>
      </c>
    </row>
    <row r="3" spans="1:8">
      <c r="A3" t="s">
        <v>3</v>
      </c>
      <c r="B3" t="s">
        <v>27</v>
      </c>
      <c r="C3" t="s">
        <v>33</v>
      </c>
      <c r="E3">
        <v>3393600</v>
      </c>
      <c r="F3">
        <v>100</v>
      </c>
      <c r="G3">
        <v>130</v>
      </c>
      <c r="H3">
        <v>100</v>
      </c>
    </row>
    <row r="4" spans="1:8">
      <c r="A4" t="s">
        <v>28</v>
      </c>
      <c r="B4" t="s">
        <v>26</v>
      </c>
      <c r="C4" t="s">
        <v>33</v>
      </c>
      <c r="D4" t="s">
        <v>33</v>
      </c>
      <c r="F4">
        <v>0</v>
      </c>
      <c r="G4">
        <v>199</v>
      </c>
      <c r="H4">
        <v>0</v>
      </c>
    </row>
    <row r="5" spans="1:8">
      <c r="A5" t="s">
        <v>4</v>
      </c>
      <c r="B5" t="s">
        <v>27</v>
      </c>
      <c r="C5" t="s">
        <v>34</v>
      </c>
      <c r="E5">
        <v>825000</v>
      </c>
      <c r="F5">
        <v>200</v>
      </c>
      <c r="G5">
        <v>220</v>
      </c>
      <c r="H5">
        <v>200</v>
      </c>
    </row>
    <row r="6" spans="1:8">
      <c r="A6" t="s">
        <v>5</v>
      </c>
      <c r="B6" t="s">
        <v>27</v>
      </c>
      <c r="C6" t="s">
        <v>34</v>
      </c>
      <c r="E6">
        <v>21000</v>
      </c>
      <c r="F6">
        <v>230</v>
      </c>
      <c r="G6">
        <v>230</v>
      </c>
      <c r="H6">
        <v>230</v>
      </c>
    </row>
    <row r="7" spans="1:8">
      <c r="A7" t="s">
        <v>6</v>
      </c>
      <c r="B7" t="s">
        <v>27</v>
      </c>
      <c r="C7" t="s">
        <v>34</v>
      </c>
      <c r="E7">
        <v>11500</v>
      </c>
      <c r="F7">
        <v>240</v>
      </c>
      <c r="G7">
        <v>250</v>
      </c>
      <c r="H7">
        <v>240</v>
      </c>
    </row>
    <row r="8" spans="1:8">
      <c r="A8" t="s">
        <v>7</v>
      </c>
      <c r="B8" t="s">
        <v>27</v>
      </c>
      <c r="C8" t="s">
        <v>34</v>
      </c>
      <c r="E8">
        <v>47400</v>
      </c>
      <c r="F8">
        <v>260</v>
      </c>
      <c r="G8">
        <v>260</v>
      </c>
      <c r="H8">
        <v>260</v>
      </c>
    </row>
    <row r="9" spans="1:8">
      <c r="A9" t="s">
        <v>8</v>
      </c>
      <c r="B9" t="s">
        <v>27</v>
      </c>
      <c r="C9" t="s">
        <v>34</v>
      </c>
      <c r="E9">
        <v>27600</v>
      </c>
      <c r="F9">
        <v>270</v>
      </c>
      <c r="G9">
        <v>270</v>
      </c>
      <c r="H9">
        <v>270</v>
      </c>
    </row>
    <row r="10" spans="1:8">
      <c r="A10" t="s">
        <v>9</v>
      </c>
      <c r="B10" t="s">
        <v>27</v>
      </c>
      <c r="C10" t="s">
        <v>34</v>
      </c>
      <c r="E10">
        <v>73600</v>
      </c>
      <c r="F10">
        <v>300</v>
      </c>
      <c r="G10">
        <v>310</v>
      </c>
      <c r="H10">
        <v>300</v>
      </c>
    </row>
    <row r="11" spans="1:8">
      <c r="A11" t="s">
        <v>10</v>
      </c>
      <c r="B11" t="s">
        <v>27</v>
      </c>
      <c r="C11" t="s">
        <v>34</v>
      </c>
      <c r="E11">
        <v>137400</v>
      </c>
      <c r="F11">
        <v>320</v>
      </c>
      <c r="G11">
        <v>330</v>
      </c>
      <c r="H11">
        <v>320</v>
      </c>
    </row>
    <row r="12" spans="1:8">
      <c r="A12" t="s">
        <v>11</v>
      </c>
      <c r="B12" t="s">
        <v>27</v>
      </c>
      <c r="C12" t="s">
        <v>34</v>
      </c>
      <c r="E12">
        <v>70400</v>
      </c>
      <c r="F12">
        <v>340</v>
      </c>
      <c r="G12">
        <v>350</v>
      </c>
      <c r="H12">
        <v>340</v>
      </c>
    </row>
    <row r="13" spans="1:8">
      <c r="A13" t="s">
        <v>37</v>
      </c>
      <c r="B13" t="s">
        <v>27</v>
      </c>
      <c r="C13" t="s">
        <v>34</v>
      </c>
      <c r="E13">
        <v>188600</v>
      </c>
      <c r="F13">
        <v>360</v>
      </c>
      <c r="G13">
        <v>370</v>
      </c>
      <c r="H13">
        <v>360</v>
      </c>
    </row>
    <row r="14" spans="1:8">
      <c r="A14" t="s">
        <v>12</v>
      </c>
      <c r="B14" t="s">
        <v>27</v>
      </c>
      <c r="C14" t="s">
        <v>34</v>
      </c>
      <c r="E14">
        <v>11800</v>
      </c>
      <c r="F14">
        <v>380</v>
      </c>
      <c r="G14">
        <v>380</v>
      </c>
      <c r="H14">
        <v>380</v>
      </c>
    </row>
    <row r="15" spans="1:8">
      <c r="A15" t="s">
        <v>13</v>
      </c>
      <c r="B15" t="s">
        <v>27</v>
      </c>
      <c r="C15" t="s">
        <v>34</v>
      </c>
      <c r="E15">
        <v>303000</v>
      </c>
      <c r="F15">
        <v>400</v>
      </c>
      <c r="G15">
        <v>450</v>
      </c>
      <c r="H15">
        <v>400</v>
      </c>
    </row>
    <row r="16" spans="1:8">
      <c r="A16" t="s">
        <v>32</v>
      </c>
      <c r="B16" t="s">
        <v>27</v>
      </c>
      <c r="C16" t="s">
        <v>33</v>
      </c>
      <c r="D16" t="s">
        <v>33</v>
      </c>
      <c r="F16">
        <v>200</v>
      </c>
      <c r="G16">
        <v>599</v>
      </c>
      <c r="H16">
        <v>200</v>
      </c>
    </row>
    <row r="17" spans="1:8">
      <c r="A17" t="s">
        <v>31</v>
      </c>
      <c r="B17" t="s">
        <v>26</v>
      </c>
      <c r="C17" t="s">
        <v>33</v>
      </c>
      <c r="D17" t="s">
        <v>33</v>
      </c>
      <c r="F17">
        <v>0</v>
      </c>
      <c r="G17">
        <v>599</v>
      </c>
      <c r="H17">
        <v>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F6A41-757C-4D10-BD2D-3DBC5CB5A7FC}">
  <sheetPr codeName="Sheet10"/>
  <dimension ref="A1:F17"/>
  <sheetViews>
    <sheetView workbookViewId="0">
      <selection activeCell="J13" sqref="J13"/>
    </sheetView>
  </sheetViews>
  <sheetFormatPr defaultRowHeight="15"/>
  <cols>
    <col min="1" max="1" width="30" bestFit="1" customWidth="1"/>
    <col min="2" max="2" width="7.140625" bestFit="1" customWidth="1"/>
    <col min="3" max="3" width="10.140625" bestFit="1" customWidth="1"/>
    <col min="4" max="4" width="11" bestFit="1" customWidth="1"/>
    <col min="5" max="5" width="9.7109375" bestFit="1" customWidth="1"/>
    <col min="6" max="6" width="7.85546875" bestFit="1" customWidth="1"/>
  </cols>
  <sheetData>
    <row r="1" spans="1:6">
      <c r="A1" t="s">
        <v>1</v>
      </c>
      <c r="B1" t="s">
        <v>25</v>
      </c>
      <c r="C1" t="s">
        <v>24</v>
      </c>
      <c r="D1" t="s">
        <v>36</v>
      </c>
      <c r="E1" t="s">
        <v>22</v>
      </c>
      <c r="F1" t="s">
        <v>0</v>
      </c>
    </row>
    <row r="2" spans="1:6">
      <c r="A2" s="17" t="s">
        <v>2</v>
      </c>
      <c r="B2" t="s">
        <v>26</v>
      </c>
      <c r="C2">
        <v>1</v>
      </c>
      <c r="E2">
        <v>-59147300</v>
      </c>
      <c r="F2">
        <v>0</v>
      </c>
    </row>
    <row r="3" spans="1:6">
      <c r="A3" s="17" t="s">
        <v>3</v>
      </c>
      <c r="B3" t="s">
        <v>27</v>
      </c>
      <c r="C3">
        <v>1</v>
      </c>
      <c r="E3">
        <v>3393600</v>
      </c>
      <c r="F3">
        <v>100</v>
      </c>
    </row>
    <row r="4" spans="1:6">
      <c r="A4" s="17" t="s">
        <v>28</v>
      </c>
      <c r="B4" t="s">
        <v>26</v>
      </c>
      <c r="C4">
        <v>1</v>
      </c>
      <c r="D4">
        <v>1</v>
      </c>
      <c r="E4">
        <v>-55753700</v>
      </c>
      <c r="F4">
        <v>199</v>
      </c>
    </row>
    <row r="5" spans="1:6">
      <c r="A5" s="17" t="s">
        <v>4</v>
      </c>
      <c r="B5" t="s">
        <v>27</v>
      </c>
      <c r="C5">
        <v>2</v>
      </c>
      <c r="E5">
        <v>825000</v>
      </c>
      <c r="F5">
        <v>200</v>
      </c>
    </row>
    <row r="6" spans="1:6">
      <c r="A6" s="17" t="s">
        <v>5</v>
      </c>
      <c r="B6" t="s">
        <v>27</v>
      </c>
      <c r="C6">
        <v>2</v>
      </c>
      <c r="E6">
        <v>21000</v>
      </c>
      <c r="F6">
        <v>230</v>
      </c>
    </row>
    <row r="7" spans="1:6">
      <c r="A7" s="17" t="s">
        <v>6</v>
      </c>
      <c r="B7" t="s">
        <v>27</v>
      </c>
      <c r="C7">
        <v>2</v>
      </c>
      <c r="E7">
        <v>11500</v>
      </c>
      <c r="F7">
        <v>240</v>
      </c>
    </row>
    <row r="8" spans="1:6">
      <c r="A8" s="17" t="s">
        <v>7</v>
      </c>
      <c r="B8" t="s">
        <v>27</v>
      </c>
      <c r="C8">
        <v>2</v>
      </c>
      <c r="E8">
        <v>47400</v>
      </c>
      <c r="F8">
        <v>260</v>
      </c>
    </row>
    <row r="9" spans="1:6">
      <c r="A9" s="17" t="s">
        <v>8</v>
      </c>
      <c r="B9" t="s">
        <v>27</v>
      </c>
      <c r="C9">
        <v>2</v>
      </c>
      <c r="E9">
        <v>27600</v>
      </c>
      <c r="F9">
        <v>270</v>
      </c>
    </row>
    <row r="10" spans="1:6">
      <c r="A10" s="17" t="s">
        <v>9</v>
      </c>
      <c r="B10" t="s">
        <v>27</v>
      </c>
      <c r="C10">
        <v>2</v>
      </c>
      <c r="E10">
        <v>73600</v>
      </c>
      <c r="F10">
        <v>300</v>
      </c>
    </row>
    <row r="11" spans="1:6">
      <c r="A11" s="17" t="s">
        <v>10</v>
      </c>
      <c r="B11" t="s">
        <v>27</v>
      </c>
      <c r="C11">
        <v>2</v>
      </c>
      <c r="E11">
        <v>137400</v>
      </c>
      <c r="F11">
        <v>320</v>
      </c>
    </row>
    <row r="12" spans="1:6">
      <c r="A12" s="17" t="s">
        <v>11</v>
      </c>
      <c r="B12" t="s">
        <v>27</v>
      </c>
      <c r="C12">
        <v>2</v>
      </c>
      <c r="E12">
        <v>70400</v>
      </c>
      <c r="F12">
        <v>340</v>
      </c>
    </row>
    <row r="13" spans="1:6">
      <c r="A13" s="17" t="s">
        <v>37</v>
      </c>
      <c r="B13" t="s">
        <v>27</v>
      </c>
      <c r="C13">
        <v>2</v>
      </c>
      <c r="E13">
        <v>188600</v>
      </c>
      <c r="F13">
        <v>360</v>
      </c>
    </row>
    <row r="14" spans="1:6">
      <c r="A14" s="17" t="s">
        <v>12</v>
      </c>
      <c r="B14" t="s">
        <v>27</v>
      </c>
      <c r="C14">
        <v>2</v>
      </c>
      <c r="E14">
        <v>11800</v>
      </c>
      <c r="F14">
        <v>380</v>
      </c>
    </row>
    <row r="15" spans="1:6">
      <c r="A15" s="17" t="s">
        <v>13</v>
      </c>
      <c r="B15" t="s">
        <v>27</v>
      </c>
      <c r="C15">
        <v>2</v>
      </c>
      <c r="E15">
        <v>303000</v>
      </c>
      <c r="F15">
        <v>400</v>
      </c>
    </row>
    <row r="16" spans="1:6">
      <c r="A16" s="17" t="s">
        <v>32</v>
      </c>
      <c r="B16" t="s">
        <v>27</v>
      </c>
      <c r="C16">
        <v>1</v>
      </c>
      <c r="D16">
        <v>1</v>
      </c>
      <c r="E16">
        <v>1717300</v>
      </c>
      <c r="F16">
        <v>599</v>
      </c>
    </row>
    <row r="17" spans="1:6">
      <c r="A17" s="17" t="s">
        <v>31</v>
      </c>
      <c r="B17" t="s">
        <v>26</v>
      </c>
      <c r="C17">
        <v>1</v>
      </c>
      <c r="D17">
        <v>1</v>
      </c>
      <c r="E17">
        <v>-54036400</v>
      </c>
      <c r="F17">
        <v>599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E25"/>
  <sheetViews>
    <sheetView showGridLines="0" zoomScale="91" workbookViewId="0">
      <selection activeCell="D12" sqref="D12"/>
    </sheetView>
  </sheetViews>
  <sheetFormatPr defaultRowHeight="15"/>
  <cols>
    <col min="1" max="1" width="33.28515625" customWidth="1"/>
    <col min="2" max="2" width="25.42578125" hidden="1" customWidth="1"/>
    <col min="4" max="4" width="11.42578125" customWidth="1"/>
    <col min="5" max="5" width="19" customWidth="1"/>
  </cols>
  <sheetData>
    <row r="1" spans="1:5" ht="21">
      <c r="A1" s="5" t="s">
        <v>23</v>
      </c>
      <c r="B1" s="6"/>
      <c r="C1" s="7"/>
      <c r="D1" s="7"/>
      <c r="E1" s="7"/>
    </row>
    <row r="2" spans="1:5">
      <c r="A2" s="4"/>
      <c r="B2" s="8"/>
      <c r="C2" s="4"/>
      <c r="D2" s="4"/>
      <c r="E2" s="4"/>
    </row>
    <row r="3" spans="1:5">
      <c r="A3" s="4"/>
      <c r="B3" s="8"/>
      <c r="C3" s="4"/>
      <c r="D3" s="18"/>
      <c r="E3" s="18"/>
    </row>
    <row r="4" spans="1:5">
      <c r="A4" s="4"/>
      <c r="B4" s="8"/>
      <c r="C4" s="4"/>
      <c r="D4" s="9" t="s">
        <v>15</v>
      </c>
      <c r="E4" s="9" t="s">
        <v>16</v>
      </c>
    </row>
    <row r="5" spans="1:5">
      <c r="A5" s="4" t="s">
        <v>2</v>
      </c>
      <c r="B5" s="8"/>
      <c r="C5" s="4"/>
      <c r="D5" s="13"/>
      <c r="E5" s="13">
        <f>SUMIFS(Consolidated[Value],Consolidated[Category],$A5)</f>
        <v>-59147300</v>
      </c>
    </row>
    <row r="6" spans="1:5">
      <c r="A6" s="4" t="s">
        <v>3</v>
      </c>
      <c r="B6" s="8"/>
      <c r="C6" s="4"/>
      <c r="D6" s="13"/>
      <c r="E6" s="13">
        <f>SUMIFS(Consolidated[Value],Consolidated[Category],$A6)</f>
        <v>3393600</v>
      </c>
    </row>
    <row r="7" spans="1:5">
      <c r="A7" s="4"/>
      <c r="B7" s="8"/>
      <c r="C7" s="4"/>
      <c r="D7" s="13"/>
      <c r="E7" s="13"/>
    </row>
    <row r="8" spans="1:5">
      <c r="A8" s="10" t="s">
        <v>17</v>
      </c>
      <c r="B8" s="8"/>
      <c r="C8" s="4"/>
      <c r="D8" s="13"/>
      <c r="E8" s="14">
        <f>E5+E6</f>
        <v>-55753700</v>
      </c>
    </row>
    <row r="9" spans="1:5">
      <c r="A9" s="4"/>
      <c r="B9" s="8"/>
      <c r="C9" s="4"/>
      <c r="D9" s="13"/>
      <c r="E9" s="13"/>
    </row>
    <row r="10" spans="1:5">
      <c r="A10" s="11" t="s">
        <v>18</v>
      </c>
      <c r="B10" s="8"/>
      <c r="C10" s="4"/>
      <c r="D10" s="13"/>
      <c r="E10" s="13"/>
    </row>
    <row r="11" spans="1:5">
      <c r="A11" s="4" t="s">
        <v>4</v>
      </c>
      <c r="B11" s="12" t="s">
        <v>19</v>
      </c>
      <c r="C11" s="4"/>
      <c r="D11" s="13">
        <f>SUMIFS(Consolidated[Value],Consolidated[Category],$A11)</f>
        <v>825000</v>
      </c>
      <c r="E11" s="13"/>
    </row>
    <row r="12" spans="1:5">
      <c r="A12" s="4" t="s">
        <v>5</v>
      </c>
      <c r="B12" s="12" t="s">
        <v>19</v>
      </c>
      <c r="C12" s="4"/>
      <c r="D12" s="13">
        <f>SUMIFS(Consolidated[Value],Consolidated[Category],$A12)</f>
        <v>21000</v>
      </c>
      <c r="E12" s="13"/>
    </row>
    <row r="13" spans="1:5">
      <c r="A13" s="4" t="s">
        <v>6</v>
      </c>
      <c r="B13" s="12" t="s">
        <v>19</v>
      </c>
      <c r="C13" s="4"/>
      <c r="D13" s="13">
        <f>SUMIFS(Consolidated[Value],Consolidated[Category],$A13)</f>
        <v>11500</v>
      </c>
      <c r="E13" s="13"/>
    </row>
    <row r="14" spans="1:5">
      <c r="A14" s="4" t="s">
        <v>7</v>
      </c>
      <c r="B14" s="12" t="s">
        <v>19</v>
      </c>
      <c r="C14" s="4"/>
      <c r="D14" s="13">
        <f>SUMIFS(Consolidated[Value],Consolidated[Category],$A14)</f>
        <v>47400</v>
      </c>
      <c r="E14" s="13"/>
    </row>
    <row r="15" spans="1:5">
      <c r="A15" s="4" t="s">
        <v>8</v>
      </c>
      <c r="B15" s="12" t="s">
        <v>19</v>
      </c>
      <c r="C15" s="4"/>
      <c r="D15" s="13">
        <f>SUMIFS(Consolidated[Value],Consolidated[Category],$A15)</f>
        <v>27600</v>
      </c>
      <c r="E15" s="13"/>
    </row>
    <row r="16" spans="1:5">
      <c r="A16" s="4" t="s">
        <v>9</v>
      </c>
      <c r="B16" s="12" t="s">
        <v>19</v>
      </c>
      <c r="C16" s="4"/>
      <c r="D16" s="13">
        <f>SUMIFS(Consolidated[Value],Consolidated[Category],$A16)</f>
        <v>73600</v>
      </c>
      <c r="E16" s="13"/>
    </row>
    <row r="17" spans="1:5">
      <c r="A17" s="4" t="s">
        <v>10</v>
      </c>
      <c r="B17" s="12" t="s">
        <v>19</v>
      </c>
      <c r="C17" s="4"/>
      <c r="D17" s="13">
        <f>SUMIFS(Consolidated[Value],Consolidated[Category],$A17)</f>
        <v>137400</v>
      </c>
      <c r="E17" s="13"/>
    </row>
    <row r="18" spans="1:5">
      <c r="A18" s="4" t="s">
        <v>11</v>
      </c>
      <c r="B18" s="12" t="s">
        <v>19</v>
      </c>
      <c r="C18" s="4"/>
      <c r="D18" s="13">
        <f>SUMIFS(Consolidated[Value],Consolidated[Category],$A18)</f>
        <v>70400</v>
      </c>
      <c r="E18" s="13"/>
    </row>
    <row r="19" spans="1:5">
      <c r="A19" s="4" t="s">
        <v>12</v>
      </c>
      <c r="B19" s="12" t="s">
        <v>19</v>
      </c>
      <c r="C19" s="4"/>
      <c r="D19" s="13">
        <f>SUMIFS(Consolidated[Value],Consolidated[Category],$A19)</f>
        <v>11800</v>
      </c>
      <c r="E19" s="13"/>
    </row>
    <row r="20" spans="1:5">
      <c r="A20" s="4" t="s">
        <v>37</v>
      </c>
      <c r="B20" s="12"/>
      <c r="C20" s="4"/>
      <c r="D20" s="13">
        <f>SUMIFS(Consolidated[Value],Consolidated[Category],$A20)</f>
        <v>188600</v>
      </c>
      <c r="E20" s="13"/>
    </row>
    <row r="21" spans="1:5">
      <c r="A21" s="4" t="s">
        <v>13</v>
      </c>
      <c r="B21" s="12" t="s">
        <v>19</v>
      </c>
      <c r="C21" s="4"/>
      <c r="D21" s="13">
        <f>SUMIFS(Consolidated[Value],Consolidated[Category],$A21)</f>
        <v>303000</v>
      </c>
      <c r="E21" s="13"/>
    </row>
    <row r="22" spans="1:5">
      <c r="A22" s="4" t="s">
        <v>14</v>
      </c>
      <c r="B22" s="12"/>
      <c r="C22" s="4"/>
      <c r="D22" s="13">
        <f>SUMIFS(Consolidated[Value],Consolidated[Category],$A22)</f>
        <v>0</v>
      </c>
      <c r="E22" s="13"/>
    </row>
    <row r="23" spans="1:5">
      <c r="A23" s="10" t="s">
        <v>20</v>
      </c>
      <c r="B23" s="8"/>
      <c r="C23" s="4"/>
      <c r="D23" s="13"/>
      <c r="E23" s="14">
        <f>SUM(D11:D21)</f>
        <v>1717300</v>
      </c>
    </row>
    <row r="24" spans="1:5">
      <c r="A24" s="4"/>
      <c r="B24" s="8"/>
      <c r="C24" s="4"/>
      <c r="D24" s="13"/>
      <c r="E24" s="13"/>
    </row>
    <row r="25" spans="1:5">
      <c r="A25" s="10" t="s">
        <v>21</v>
      </c>
      <c r="B25" s="8"/>
      <c r="C25" s="4"/>
      <c r="D25" s="13"/>
      <c r="E25" s="14">
        <f>E8+E23</f>
        <v>-54036400</v>
      </c>
    </row>
  </sheetData>
  <mergeCells count="1">
    <mergeCell ref="D3:E3"/>
  </mergeCells>
  <conditionalFormatting sqref="B11:B22">
    <cfRule type="expression" dxfId="2" priority="1">
      <formula>(L11-K11)&gt;1000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0CF36617A99546ABD981ECDFAB9DD5" ma:contentTypeVersion="11" ma:contentTypeDescription="Create a new document." ma:contentTypeScope="" ma:versionID="c75508d9fb7835ec6b00cb551d3e5e68">
  <xsd:schema xmlns:xsd="http://www.w3.org/2001/XMLSchema" xmlns:xs="http://www.w3.org/2001/XMLSchema" xmlns:p="http://schemas.microsoft.com/office/2006/metadata/properties" xmlns:ns2="104e1703-f198-4744-b1ec-cdd3f8b9e58b" xmlns:ns3="71605d3f-cb7f-40e7-8e00-fb1d7d2d0757" targetNamespace="http://schemas.microsoft.com/office/2006/metadata/properties" ma:root="true" ma:fieldsID="2f6cdee5355c10af100639318aa3870c" ns2:_="" ns3:_="">
    <xsd:import namespace="104e1703-f198-4744-b1ec-cdd3f8b9e58b"/>
    <xsd:import namespace="71605d3f-cb7f-40e7-8e00-fb1d7d2d07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4e1703-f198-4744-b1ec-cdd3f8b9e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05d3f-cb7f-40e7-8e00-fb1d7d2d07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502B8A-103C-4E9D-B9BF-F8ACE0FDB01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2F4773D-32D2-4B63-B7A3-005F2774500C}"/>
</file>

<file path=customXml/itemProps3.xml><?xml version="1.0" encoding="utf-8"?>
<ds:datastoreItem xmlns:ds="http://schemas.openxmlformats.org/officeDocument/2006/customXml" ds:itemID="{CCABD45A-63DE-4910-8EB1-2762F4F93E05}"/>
</file>

<file path=customXml/itemProps4.xml><?xml version="1.0" encoding="utf-8"?>
<ds:datastoreItem xmlns:ds="http://schemas.openxmlformats.org/officeDocument/2006/customXml" ds:itemID="{315D0BEA-5B52-4930-926C-2D46F16AB7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Multiple TBs</vt:lpstr>
      <vt:lpstr>Clean</vt:lpstr>
      <vt:lpstr>Add categories</vt:lpstr>
      <vt:lpstr>Summarised Table</vt:lpstr>
      <vt:lpstr>Fully automated</vt:lpstr>
      <vt:lpstr>Final accounts</vt:lpstr>
      <vt:lpstr>CodeChart</vt:lpstr>
      <vt:lpstr>Power Query table</vt:lpstr>
      <vt:lpstr>Formatted alternative</vt:lpstr>
      <vt:lpstr>Accounts - SUMIFS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 v3</cp:lastModifiedBy>
  <dcterms:created xsi:type="dcterms:W3CDTF">2016-06-14T09:08:35Z</dcterms:created>
  <dcterms:modified xsi:type="dcterms:W3CDTF">2019-07-03T15:34:58Z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0x010100520CF36617A99546ABD981ECDFAB9DD5</vt:lpwstr>
  </property>
</Properties>
</file>